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<sst xmlns="http://schemas.openxmlformats.org/spreadsheetml/2006/main" count="176" uniqueCount="122">
  <si>
    <t>Tópicos de Base de Datos</t>
  </si>
  <si>
    <t>Enero – Junio 2019</t>
  </si>
  <si>
    <t>Calificaciones Finales</t>
  </si>
  <si>
    <t>Profesor: Rogelio Ferreira Escutia</t>
  </si>
  <si>
    <t>SEGUNDA OPORTUNIDAD</t>
  </si>
  <si>
    <t>Carrera</t>
  </si>
  <si>
    <t>NOMBRE DEL ALUMNO</t>
  </si>
  <si>
    <t>Asi</t>
  </si>
  <si>
    <t>Ret</t>
  </si>
  <si>
    <t>Fal</t>
  </si>
  <si>
    <t>P-xF</t>
  </si>
  <si>
    <t>%A</t>
  </si>
  <si>
    <t>OA</t>
  </si>
  <si>
    <t>P1</t>
  </si>
  <si>
    <t>P2</t>
  </si>
  <si>
    <t>P3</t>
  </si>
  <si>
    <t>P4</t>
  </si>
  <si>
    <t>P5</t>
  </si>
  <si>
    <t>P6</t>
  </si>
  <si>
    <t>P7</t>
  </si>
  <si>
    <t>P8</t>
  </si>
  <si>
    <t>P14</t>
  </si>
  <si>
    <t>P15</t>
  </si>
  <si>
    <t>P16</t>
  </si>
  <si>
    <t>P17</t>
  </si>
  <si>
    <t>PdePrac</t>
  </si>
  <si>
    <t>X1</t>
  </si>
  <si>
    <t>X2</t>
  </si>
  <si>
    <t>X3</t>
  </si>
  <si>
    <t>X4</t>
  </si>
  <si>
    <t>X5</t>
  </si>
  <si>
    <t>X6</t>
  </si>
  <si>
    <t>X7</t>
  </si>
  <si>
    <t>Extras</t>
  </si>
  <si>
    <t>Final</t>
  </si>
  <si>
    <t>Observaciones</t>
  </si>
  <si>
    <t>Final 2</t>
  </si>
  <si>
    <t>Observaciones2</t>
  </si>
  <si>
    <t>IINF</t>
  </si>
  <si>
    <t>Almaraz Jimenez Jesus Eduardo</t>
  </si>
  <si>
    <t>Cordova Gonzalez Carlos Daniel</t>
  </si>
  <si>
    <t>Garcia Hernandez Anabel</t>
  </si>
  <si>
    <t>Gil Vazquez Jose</t>
  </si>
  <si>
    <t>Guzman Jaramillo Manuel Alfredo</t>
  </si>
  <si>
    <t>Lemus Navarro Gabriel</t>
  </si>
  <si>
    <t>Lopez Correa Daniela</t>
  </si>
  <si>
    <t>Lopez Valdes Adrian</t>
  </si>
  <si>
    <t>Magaña Nambo Usiel Everardo</t>
  </si>
  <si>
    <t>Marin Colin Jorge Luis</t>
  </si>
  <si>
    <t>Medina Uribe Ramiro Javier</t>
  </si>
  <si>
    <t>Ortiz Perez Yuritzi</t>
  </si>
  <si>
    <t>Rivera Solorio Anabel</t>
  </si>
  <si>
    <t>Sandoval Rodriguez Luis Gerardo</t>
  </si>
  <si>
    <t>Silva Alvarado Maria Guadalupe</t>
  </si>
  <si>
    <t>Sosa Reyes Emmanuel</t>
  </si>
  <si>
    <t>PROMEDIOS</t>
  </si>
  <si>
    <t>Nomenclatura de Asistencia</t>
  </si>
  <si>
    <t>Asistencia</t>
  </si>
  <si>
    <t>Asistencia justificada</t>
  </si>
  <si>
    <t>Retardo</t>
  </si>
  <si>
    <t>Falta</t>
  </si>
  <si>
    <t>Asistencia al Laboratorio</t>
  </si>
  <si>
    <t>Miércoles 30 de enero</t>
  </si>
  <si>
    <t>miércoles 6 de febrero</t>
  </si>
  <si>
    <t>viernes 8 de febrero</t>
  </si>
  <si>
    <t>lunes 11 de febrero</t>
  </si>
  <si>
    <t>miércoles 13 de febrero</t>
  </si>
  <si>
    <t>lunes 18 de febrero</t>
  </si>
  <si>
    <t>Miércoles 20 de febrero</t>
  </si>
  <si>
    <t>viernes 22 de febrero</t>
  </si>
  <si>
    <t>lunes 25 de febrero</t>
  </si>
  <si>
    <t>miércoles 27 de febrero</t>
  </si>
  <si>
    <t>viernes 1 de marzo</t>
  </si>
  <si>
    <t>lunes 4 de marzo</t>
  </si>
  <si>
    <t>miércoles 6 de marzo</t>
  </si>
  <si>
    <t>lunes 11 de marzo</t>
  </si>
  <si>
    <t>miércoles 13 de marzo</t>
  </si>
  <si>
    <t>viernes 15 de marzo</t>
  </si>
  <si>
    <t>miércoles 20 de marzo</t>
  </si>
  <si>
    <t>viernes 22 de marzo</t>
  </si>
  <si>
    <t>lunes 25 de marzo</t>
  </si>
  <si>
    <t>Miércoles 27 de marzo</t>
  </si>
  <si>
    <t>viernes 29 de marzo</t>
  </si>
  <si>
    <t>lunes 1 de abril</t>
  </si>
  <si>
    <t>lunes 29 de abril</t>
  </si>
  <si>
    <t>viernes 3 de mayo</t>
  </si>
  <si>
    <t>lunes 6 de mayo</t>
  </si>
  <si>
    <t>miércoles 8 de mayo</t>
  </si>
  <si>
    <t>lunes 13 de mayo</t>
  </si>
  <si>
    <t>viernes 17 de mayo</t>
  </si>
  <si>
    <t>Asistencias</t>
  </si>
  <si>
    <t>Retardos</t>
  </si>
  <si>
    <t>Faltas</t>
  </si>
  <si>
    <t>Puntos menos por Faltas</t>
  </si>
  <si>
    <t>Porcentaje de Asistencia</t>
  </si>
  <si>
    <t>Observaciones de Asistencias</t>
  </si>
  <si>
    <t>Prácticas</t>
  </si>
  <si>
    <t>Diseño de un Sistema de Bases de Datos Distribuido.</t>
  </si>
  <si>
    <t>Sincronización (una computadora).</t>
  </si>
  <si>
    <t>Sincronización (n computadoras).</t>
  </si>
  <si>
    <t>Aplicaciones Cliente Servidor (bitácora).</t>
  </si>
  <si>
    <t>Transacciones Distribuidas.</t>
  </si>
  <si>
    <t>Blockchain.</t>
  </si>
  <si>
    <t>Instalación de Hadoop.</t>
  </si>
  <si>
    <t>Almacenamiento de datos con Hadoop.</t>
  </si>
  <si>
    <t>Sistemas RAID</t>
  </si>
  <si>
    <t>Generación de Bases de Datos</t>
  </si>
  <si>
    <t>Migración</t>
  </si>
  <si>
    <t>Verificación</t>
  </si>
  <si>
    <t>Promedio de Prácticas</t>
  </si>
  <si>
    <t>Puntos Extras</t>
  </si>
  <si>
    <t>Examen Diagnóstico (25 de enero)</t>
  </si>
  <si>
    <t>Aprobar Examen Diagnóstico (25 de enero)</t>
  </si>
  <si>
    <t>Virtualización de Linux con AWS</t>
  </si>
  <si>
    <t>Creación de sitios de WordPress con AWS</t>
  </si>
  <si>
    <t>Bases de datos Relacionales en MySQL con AWS</t>
  </si>
  <si>
    <t>Bases de datos NO Relacionales (NoSQL) con AWS</t>
  </si>
  <si>
    <t>Contenedores Docker con AWS</t>
  </si>
  <si>
    <t>Puntos Extras Totales</t>
  </si>
  <si>
    <t>Promedio Final = ( ( Prácticas + Evaluaciones ) / 2 ) - Faltas de Laboratorio + Puntos Extras</t>
  </si>
  <si>
    <t>Obs.</t>
  </si>
  <si>
    <t>&gt;= 70 “Aprobado”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</si>
</sst>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\ HH:MM\ AM/PM"/>
    <numFmt numFmtId="166" formatCode="General"/>
  </numFmts>
  <fonts count="3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7"/>
      <color indexed="8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20" fillId="0" borderId="2" xfId="0" applyFont="1" applyFill="1" applyBorder="1" applyAlignment="1">
      <alignment/>
    </xf>
    <xf numFmtId="164" fontId="20" fillId="0" borderId="2" xfId="0" applyFont="1" applyFill="1" applyBorder="1" applyAlignment="1">
      <alignment horizontal="center"/>
    </xf>
    <xf numFmtId="164" fontId="20" fillId="0" borderId="3" xfId="0" applyFont="1" applyFill="1" applyBorder="1" applyAlignment="1">
      <alignment/>
    </xf>
    <xf numFmtId="164" fontId="12" fillId="0" borderId="3" xfId="0" applyFont="1" applyFill="1" applyBorder="1" applyAlignment="1">
      <alignment horizontal="center"/>
    </xf>
    <xf numFmtId="164" fontId="21" fillId="9" borderId="3" xfId="0" applyFont="1" applyFill="1" applyBorder="1" applyAlignment="1">
      <alignment horizontal="center"/>
    </xf>
    <xf numFmtId="164" fontId="21" fillId="10" borderId="3" xfId="0" applyFont="1" applyFill="1" applyBorder="1" applyAlignment="1">
      <alignment horizontal="center"/>
    </xf>
    <xf numFmtId="164" fontId="22" fillId="0" borderId="3" xfId="0" applyFont="1" applyBorder="1" applyAlignment="1">
      <alignment horizontal="center"/>
    </xf>
    <xf numFmtId="164" fontId="21" fillId="10" borderId="3" xfId="0" applyFont="1" applyFill="1" applyBorder="1" applyAlignment="1">
      <alignment horizontal="center"/>
    </xf>
    <xf numFmtId="164" fontId="17" fillId="0" borderId="3" xfId="0" applyFont="1" applyFill="1" applyBorder="1" applyAlignment="1">
      <alignment horizontal="center"/>
    </xf>
    <xf numFmtId="164" fontId="20" fillId="4" borderId="0" xfId="0" applyFont="1" applyFill="1" applyBorder="1" applyAlignment="1">
      <alignment horizontal="center"/>
    </xf>
    <xf numFmtId="164" fontId="0" fillId="4" borderId="0" xfId="0" applyFont="1" applyFill="1" applyAlignment="1">
      <alignment horizontal="center"/>
    </xf>
    <xf numFmtId="164" fontId="0" fillId="4" borderId="0" xfId="0" applyFont="1" applyFill="1" applyAlignment="1">
      <alignment/>
    </xf>
    <xf numFmtId="164" fontId="23" fillId="4" borderId="0" xfId="0" applyFont="1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24" fillId="4" borderId="0" xfId="0" applyFont="1" applyFill="1" applyAlignment="1">
      <alignment horizontal="center"/>
    </xf>
    <xf numFmtId="164" fontId="14" fillId="11" borderId="0" xfId="0" applyNumberFormat="1" applyFont="1" applyFill="1" applyAlignment="1">
      <alignment horizontal="center"/>
    </xf>
    <xf numFmtId="164" fontId="14" fillId="12" borderId="0" xfId="0" applyNumberFormat="1" applyFont="1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25" fillId="4" borderId="0" xfId="0" applyFont="1" applyFill="1" applyAlignment="1">
      <alignment horizontal="center"/>
    </xf>
    <xf numFmtId="164" fontId="26" fillId="4" borderId="0" xfId="0" applyNumberFormat="1" applyFont="1" applyFill="1" applyAlignment="1">
      <alignment horizontal="center"/>
    </xf>
    <xf numFmtId="164" fontId="21" fillId="13" borderId="0" xfId="0" applyNumberFormat="1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23" fillId="0" borderId="0" xfId="0" applyFont="1" applyAlignment="1">
      <alignment horizontal="center"/>
    </xf>
    <xf numFmtId="164" fontId="24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26" fillId="0" borderId="0" xfId="0" applyNumberFormat="1" applyFont="1" applyFill="1" applyAlignment="1">
      <alignment horizontal="center"/>
    </xf>
    <xf numFmtId="164" fontId="27" fillId="14" borderId="0" xfId="0" applyNumberFormat="1" applyFont="1" applyFill="1" applyAlignment="1">
      <alignment horizontal="center"/>
    </xf>
    <xf numFmtId="164" fontId="27" fillId="4" borderId="0" xfId="0" applyFont="1" applyFill="1" applyAlignment="1">
      <alignment horizontal="center"/>
    </xf>
    <xf numFmtId="164" fontId="25" fillId="4" borderId="0" xfId="0" applyFont="1" applyFill="1" applyAlignment="1">
      <alignment horizontal="center"/>
    </xf>
    <xf numFmtId="164" fontId="25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13" fillId="0" borderId="3" xfId="0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164" fontId="13" fillId="0" borderId="0" xfId="0" applyNumberFormat="1" applyFont="1" applyFill="1" applyAlignment="1">
      <alignment horizontal="center"/>
    </xf>
    <xf numFmtId="164" fontId="28" fillId="0" borderId="0" xfId="0" applyFont="1" applyAlignment="1">
      <alignment horizontal="left"/>
    </xf>
    <xf numFmtId="164" fontId="23" fillId="0" borderId="0" xfId="0" applyFont="1" applyBorder="1" applyAlignment="1">
      <alignment horizontal="center"/>
    </xf>
    <xf numFmtId="164" fontId="29" fillId="0" borderId="0" xfId="0" applyFont="1" applyFill="1" applyAlignment="1">
      <alignment horizontal="center"/>
    </xf>
    <xf numFmtId="164" fontId="3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ED1C24"/>
      <rgbColor rgb="00FFFFCC"/>
      <rgbColor rgb="00CCFFFF"/>
      <rgbColor rgb="00660066"/>
      <rgbColor rgb="00FF8080"/>
      <rgbColor rgb="000066B3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04"/>
  <sheetViews>
    <sheetView tabSelected="1" zoomScale="90" zoomScaleNormal="90" workbookViewId="0" topLeftCell="A5">
      <pane xSplit="4514" ySplit="5951" topLeftCell="AJ76" activePane="topRight" state="split"/>
      <selection pane="topLeft" activeCell="A5" sqref="A5"/>
      <selection pane="topRight" activeCell="BI13" sqref="BI13:BJ13"/>
      <selection pane="bottomLeft" activeCell="A76" sqref="A76"/>
      <selection pane="bottomRight" activeCell="AJ76" sqref="AJ76"/>
    </sheetView>
  </sheetViews>
  <sheetFormatPr defaultColWidth="9.140625" defaultRowHeight="12.75" customHeight="1"/>
  <cols>
    <col min="1" max="1" width="3.57421875" style="1" customWidth="1"/>
    <col min="2" max="2" width="7.421875" style="2" customWidth="1"/>
    <col min="3" max="3" width="31.421875" style="1" customWidth="1"/>
    <col min="4" max="5" width="2.7109375" style="3" customWidth="1"/>
    <col min="6" max="31" width="2.7109375" style="4" customWidth="1"/>
    <col min="32" max="34" width="4.421875" style="4" customWidth="1"/>
    <col min="35" max="35" width="7.421875" style="4" customWidth="1"/>
    <col min="36" max="36" width="9.421875" style="4" customWidth="1"/>
    <col min="37" max="37" width="7.421875" style="4" customWidth="1"/>
    <col min="38" max="49" width="3.421875" style="5" customWidth="1"/>
    <col min="50" max="50" width="7.421875" style="4" customWidth="1"/>
    <col min="51" max="57" width="2.57421875" style="6" customWidth="1"/>
    <col min="58" max="59" width="7.421875" style="7" customWidth="1"/>
    <col min="60" max="60" width="21.421875" style="7" customWidth="1"/>
    <col min="61" max="67" width="3.421875" style="8" customWidth="1"/>
    <col min="68" max="71" width="3.421875" style="7" customWidth="1"/>
    <col min="72" max="72" width="6.421875" style="7" customWidth="1"/>
    <col min="73" max="73" width="24.421875" style="7" customWidth="1"/>
    <col min="74" max="248" width="10.421875" style="1" customWidth="1"/>
    <col min="249" max="16384" width="10.421875" style="0" customWidth="1"/>
  </cols>
  <sheetData>
    <row r="1" spans="1:3" ht="18.75" customHeight="1">
      <c r="A1" s="9" t="s">
        <v>0</v>
      </c>
      <c r="C1"/>
    </row>
    <row r="2" spans="1:72" ht="18" customHeight="1">
      <c r="A2" s="10" t="s">
        <v>1</v>
      </c>
      <c r="C2"/>
      <c r="BT2" s="11"/>
    </row>
    <row r="3" spans="1:72" ht="16.5" customHeight="1">
      <c r="A3" s="12" t="s">
        <v>2</v>
      </c>
      <c r="C3"/>
      <c r="BT3" s="11"/>
    </row>
    <row r="4" spans="1:72" ht="15.75" customHeight="1">
      <c r="A4" s="13" t="s">
        <v>3</v>
      </c>
      <c r="C4"/>
      <c r="BT4" s="11"/>
    </row>
    <row r="5" spans="3:72" ht="12.75" customHeight="1">
      <c r="C5" s="14">
        <f ca="1">NOW()</f>
        <v>43620.01349440775</v>
      </c>
      <c r="BI5" s="7" t="s">
        <v>4</v>
      </c>
      <c r="BJ5" s="7"/>
      <c r="BK5" s="7"/>
      <c r="BL5" s="7"/>
      <c r="BM5" s="7"/>
      <c r="BN5" s="7"/>
      <c r="BP5" s="8"/>
      <c r="BQ5" s="8"/>
      <c r="BT5" s="11"/>
    </row>
    <row r="6" spans="1:73" ht="12.75" customHeight="1">
      <c r="A6" s="15"/>
      <c r="B6" s="16" t="s">
        <v>5</v>
      </c>
      <c r="C6" s="17" t="s">
        <v>6</v>
      </c>
      <c r="D6" s="18">
        <v>1</v>
      </c>
      <c r="E6" s="18">
        <v>2</v>
      </c>
      <c r="F6" s="18">
        <v>3</v>
      </c>
      <c r="G6" s="18">
        <v>4</v>
      </c>
      <c r="H6" s="18">
        <v>5</v>
      </c>
      <c r="I6" s="18">
        <v>6</v>
      </c>
      <c r="J6" s="18">
        <v>7</v>
      </c>
      <c r="K6" s="18">
        <v>8</v>
      </c>
      <c r="L6" s="18">
        <v>9</v>
      </c>
      <c r="M6" s="18">
        <v>10</v>
      </c>
      <c r="N6" s="18">
        <v>11</v>
      </c>
      <c r="O6" s="18">
        <v>12</v>
      </c>
      <c r="P6" s="18">
        <v>13</v>
      </c>
      <c r="Q6" s="18">
        <v>14</v>
      </c>
      <c r="R6" s="18">
        <v>15</v>
      </c>
      <c r="S6" s="18">
        <v>16</v>
      </c>
      <c r="T6" s="18">
        <v>17</v>
      </c>
      <c r="U6" s="18">
        <v>18</v>
      </c>
      <c r="V6" s="18">
        <v>19</v>
      </c>
      <c r="W6" s="18">
        <v>20</v>
      </c>
      <c r="X6" s="18">
        <v>21</v>
      </c>
      <c r="Y6" s="18">
        <v>22</v>
      </c>
      <c r="Z6" s="18">
        <v>23</v>
      </c>
      <c r="AA6" s="18">
        <v>24</v>
      </c>
      <c r="AB6" s="18">
        <v>25</v>
      </c>
      <c r="AC6" s="18">
        <v>26</v>
      </c>
      <c r="AD6" s="18">
        <v>27</v>
      </c>
      <c r="AE6" s="18">
        <v>28</v>
      </c>
      <c r="AF6" s="19" t="s">
        <v>7</v>
      </c>
      <c r="AG6" s="19" t="s">
        <v>8</v>
      </c>
      <c r="AH6" s="19" t="s">
        <v>9</v>
      </c>
      <c r="AI6" s="20" t="s">
        <v>10</v>
      </c>
      <c r="AJ6" s="19" t="s">
        <v>11</v>
      </c>
      <c r="AK6" s="19" t="s">
        <v>12</v>
      </c>
      <c r="AL6" s="21" t="s">
        <v>13</v>
      </c>
      <c r="AM6" s="21" t="s">
        <v>14</v>
      </c>
      <c r="AN6" s="21" t="s">
        <v>15</v>
      </c>
      <c r="AO6" s="21" t="s">
        <v>16</v>
      </c>
      <c r="AP6" s="21" t="s">
        <v>17</v>
      </c>
      <c r="AQ6" s="21" t="s">
        <v>18</v>
      </c>
      <c r="AR6" s="21" t="s">
        <v>19</v>
      </c>
      <c r="AS6" s="21" t="s">
        <v>20</v>
      </c>
      <c r="AT6" s="21" t="s">
        <v>21</v>
      </c>
      <c r="AU6" s="21" t="s">
        <v>22</v>
      </c>
      <c r="AV6" s="21" t="s">
        <v>23</v>
      </c>
      <c r="AW6" s="21" t="s">
        <v>24</v>
      </c>
      <c r="AX6" s="22" t="s">
        <v>25</v>
      </c>
      <c r="AY6" s="21" t="s">
        <v>26</v>
      </c>
      <c r="AZ6" s="21" t="s">
        <v>27</v>
      </c>
      <c r="BA6" s="21" t="s">
        <v>28</v>
      </c>
      <c r="BB6" s="21" t="s">
        <v>29</v>
      </c>
      <c r="BC6" s="21" t="s">
        <v>30</v>
      </c>
      <c r="BD6" s="21" t="s">
        <v>31</v>
      </c>
      <c r="BE6" s="21" t="s">
        <v>32</v>
      </c>
      <c r="BF6" s="20" t="s">
        <v>33</v>
      </c>
      <c r="BG6" s="20" t="s">
        <v>34</v>
      </c>
      <c r="BH6" s="20" t="s">
        <v>35</v>
      </c>
      <c r="BI6" s="21" t="s">
        <v>14</v>
      </c>
      <c r="BJ6" s="21" t="s">
        <v>15</v>
      </c>
      <c r="BK6" s="21" t="s">
        <v>16</v>
      </c>
      <c r="BL6" s="21" t="s">
        <v>17</v>
      </c>
      <c r="BM6" s="21" t="s">
        <v>18</v>
      </c>
      <c r="BN6" s="21" t="s">
        <v>19</v>
      </c>
      <c r="BO6" s="21" t="s">
        <v>20</v>
      </c>
      <c r="BP6" s="21" t="s">
        <v>21</v>
      </c>
      <c r="BQ6" s="21" t="s">
        <v>22</v>
      </c>
      <c r="BR6" s="21" t="s">
        <v>23</v>
      </c>
      <c r="BS6" s="21" t="s">
        <v>24</v>
      </c>
      <c r="BT6" s="23" t="s">
        <v>36</v>
      </c>
      <c r="BU6" s="23" t="s">
        <v>37</v>
      </c>
    </row>
    <row r="7" spans="1:73" ht="12.75" customHeight="1">
      <c r="A7" s="24">
        <v>1</v>
      </c>
      <c r="B7" s="25" t="s">
        <v>38</v>
      </c>
      <c r="C7" s="26" t="s">
        <v>39</v>
      </c>
      <c r="D7" s="27">
        <v>0</v>
      </c>
      <c r="E7" s="27">
        <v>0</v>
      </c>
      <c r="F7" s="28">
        <v>1</v>
      </c>
      <c r="G7" s="27">
        <v>0</v>
      </c>
      <c r="H7" s="28">
        <v>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9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9">
        <v>0</v>
      </c>
      <c r="Z7" s="27">
        <v>0</v>
      </c>
      <c r="AA7" s="28">
        <v>1</v>
      </c>
      <c r="AB7" s="28">
        <v>1</v>
      </c>
      <c r="AC7" s="28">
        <v>1</v>
      </c>
      <c r="AD7" s="28">
        <v>1</v>
      </c>
      <c r="AE7" s="28">
        <v>1</v>
      </c>
      <c r="AF7" s="30">
        <f aca="true" t="shared" si="0" ref="AF7:AF22">(COUNT(D7:AE7)-COUNTIF(D7:AE7,"0"))</f>
        <v>7</v>
      </c>
      <c r="AG7" s="30">
        <f aca="true" t="shared" si="1" ref="AG7:AG22">COUNTIF(D7:AE7,"0.5")</f>
        <v>0</v>
      </c>
      <c r="AH7" s="30">
        <f aca="true" t="shared" si="2" ref="AH7:AH22">COUNTIF(D7:AE7,"0")</f>
        <v>21</v>
      </c>
      <c r="AI7" s="31">
        <f aca="true" t="shared" si="3" ref="AI7:AI22">(COUNT(D7:AE7)-SUM(D7:AE7))</f>
        <v>21</v>
      </c>
      <c r="AJ7" s="30">
        <f aca="true" t="shared" si="4" ref="AJ7:AJ22">100-((COUNTIF(D7:AE7,"0")*100)/COUNT(D7:AE7))</f>
        <v>25</v>
      </c>
      <c r="AK7" s="30">
        <f aca="true" t="shared" si="5" ref="AK7:AK22">+IF(AJ7&gt;=70,"SUF","REP")</f>
        <v>0</v>
      </c>
      <c r="AL7" s="32">
        <v>100</v>
      </c>
      <c r="AM7" s="33">
        <v>70</v>
      </c>
      <c r="AN7" s="33">
        <v>70</v>
      </c>
      <c r="AO7" s="33">
        <v>0</v>
      </c>
      <c r="AP7" s="33">
        <v>0</v>
      </c>
      <c r="AQ7" s="32">
        <v>70</v>
      </c>
      <c r="AR7" s="32">
        <v>100</v>
      </c>
      <c r="AS7" s="32">
        <v>100</v>
      </c>
      <c r="AT7" s="32">
        <v>100</v>
      </c>
      <c r="AU7" s="33">
        <v>0</v>
      </c>
      <c r="AV7" s="33">
        <v>0</v>
      </c>
      <c r="AW7" s="33">
        <v>0</v>
      </c>
      <c r="AX7" s="31">
        <f aca="true" t="shared" si="6" ref="AX7:AX22">AVERAGE(AL7:AW7)</f>
        <v>50.833333333333336</v>
      </c>
      <c r="AY7" s="32">
        <v>1</v>
      </c>
      <c r="AZ7" s="32">
        <v>1</v>
      </c>
      <c r="BA7" s="32">
        <v>3</v>
      </c>
      <c r="BB7" s="32">
        <v>3</v>
      </c>
      <c r="BC7" s="32">
        <v>3</v>
      </c>
      <c r="BD7" s="32">
        <v>3</v>
      </c>
      <c r="BE7" s="32">
        <v>3</v>
      </c>
      <c r="BF7" s="31">
        <f aca="true" t="shared" si="7" ref="BF7:BF22">SUM(AY7:BE7)</f>
        <v>17</v>
      </c>
      <c r="BG7" s="34">
        <f aca="true" t="shared" si="8" ref="BG7:BG22">AX7+BF7-AI7</f>
        <v>46.83333333333334</v>
      </c>
      <c r="BH7" s="34">
        <f aca="true" t="shared" si="9" ref="BH7:BH23">+IF(BG7&gt;=70,"Aprobado","Segunda Oportunidad")</f>
        <v>0</v>
      </c>
      <c r="BI7" s="28"/>
      <c r="BJ7" s="28"/>
      <c r="BK7" s="28">
        <v>70</v>
      </c>
      <c r="BL7" s="28"/>
      <c r="BM7" s="28"/>
      <c r="BN7" s="28"/>
      <c r="BO7" s="28"/>
      <c r="BP7" s="28"/>
      <c r="BQ7" s="28">
        <v>70</v>
      </c>
      <c r="BR7" s="28">
        <v>70</v>
      </c>
      <c r="BS7" s="28"/>
      <c r="BT7" s="35">
        <v>64</v>
      </c>
      <c r="BU7" s="35">
        <f aca="true" t="shared" si="10" ref="BU7:BU13">+IF(BT7&gt;=70,"Aprobado","REPETICION")</f>
        <v>0</v>
      </c>
    </row>
    <row r="8" spans="1:248" ht="12.75" customHeight="1">
      <c r="A8" s="8">
        <v>2</v>
      </c>
      <c r="B8" s="36" t="s">
        <v>38</v>
      </c>
      <c r="C8" t="s">
        <v>40</v>
      </c>
      <c r="D8" s="7">
        <v>1</v>
      </c>
      <c r="E8" s="7">
        <v>1</v>
      </c>
      <c r="F8" s="7">
        <v>1</v>
      </c>
      <c r="G8" s="37">
        <v>0</v>
      </c>
      <c r="H8" s="7">
        <v>1</v>
      </c>
      <c r="I8" s="37">
        <v>0</v>
      </c>
      <c r="J8" s="7">
        <v>1</v>
      </c>
      <c r="K8" s="37">
        <v>0</v>
      </c>
      <c r="L8" s="37">
        <v>0</v>
      </c>
      <c r="M8" s="7">
        <v>1</v>
      </c>
      <c r="N8" s="37">
        <v>0</v>
      </c>
      <c r="O8" s="7">
        <v>1</v>
      </c>
      <c r="P8" s="7">
        <v>1</v>
      </c>
      <c r="Q8" s="38">
        <v>0</v>
      </c>
      <c r="R8" s="7">
        <v>1</v>
      </c>
      <c r="S8" s="37">
        <v>0</v>
      </c>
      <c r="T8" s="37">
        <v>0</v>
      </c>
      <c r="U8" s="7">
        <v>1</v>
      </c>
      <c r="V8" s="7">
        <v>1</v>
      </c>
      <c r="W8" s="7">
        <v>1</v>
      </c>
      <c r="X8" s="7">
        <v>1</v>
      </c>
      <c r="Y8" s="38">
        <v>0</v>
      </c>
      <c r="Z8" s="7">
        <v>1</v>
      </c>
      <c r="AA8" s="7">
        <v>1</v>
      </c>
      <c r="AB8" s="7">
        <v>1</v>
      </c>
      <c r="AC8" s="7">
        <v>1</v>
      </c>
      <c r="AD8" s="7">
        <v>1</v>
      </c>
      <c r="AE8" s="7">
        <v>1</v>
      </c>
      <c r="AF8" s="30">
        <f t="shared" si="0"/>
        <v>19</v>
      </c>
      <c r="AG8" s="30">
        <f t="shared" si="1"/>
        <v>0</v>
      </c>
      <c r="AH8" s="30">
        <f t="shared" si="2"/>
        <v>9</v>
      </c>
      <c r="AI8" s="31">
        <f t="shared" si="3"/>
        <v>9</v>
      </c>
      <c r="AJ8" s="30">
        <f t="shared" si="4"/>
        <v>67.85714285714286</v>
      </c>
      <c r="AK8" s="30">
        <f t="shared" si="5"/>
        <v>0</v>
      </c>
      <c r="AL8" s="6">
        <v>100</v>
      </c>
      <c r="AM8" s="39">
        <v>70</v>
      </c>
      <c r="AN8" s="39">
        <v>70</v>
      </c>
      <c r="AO8" s="39">
        <v>0</v>
      </c>
      <c r="AP8" s="39">
        <v>0</v>
      </c>
      <c r="AQ8" s="6">
        <v>70</v>
      </c>
      <c r="AR8" s="6">
        <v>100</v>
      </c>
      <c r="AS8" s="6">
        <v>100</v>
      </c>
      <c r="AT8" s="6">
        <v>100</v>
      </c>
      <c r="AU8" s="39">
        <v>0</v>
      </c>
      <c r="AV8" s="39">
        <v>0</v>
      </c>
      <c r="AW8" s="39">
        <v>0</v>
      </c>
      <c r="AX8" s="31">
        <f t="shared" si="6"/>
        <v>50.833333333333336</v>
      </c>
      <c r="AY8" s="6">
        <v>0</v>
      </c>
      <c r="AZ8" s="6">
        <v>0</v>
      </c>
      <c r="BA8" s="6">
        <v>3</v>
      </c>
      <c r="BB8" s="6">
        <v>3</v>
      </c>
      <c r="BC8" s="6">
        <v>3</v>
      </c>
      <c r="BD8" s="6">
        <v>3</v>
      </c>
      <c r="BE8" s="6">
        <v>3</v>
      </c>
      <c r="BF8" s="31">
        <f t="shared" si="7"/>
        <v>15</v>
      </c>
      <c r="BG8" s="40">
        <f t="shared" si="8"/>
        <v>56.83333333333334</v>
      </c>
      <c r="BH8" s="40">
        <f t="shared" si="9"/>
        <v>0</v>
      </c>
      <c r="BI8" s="7"/>
      <c r="BJ8" s="7"/>
      <c r="BK8" s="7">
        <v>70</v>
      </c>
      <c r="BL8" s="7"/>
      <c r="BM8" s="7"/>
      <c r="BN8" s="7"/>
      <c r="BO8" s="7"/>
      <c r="BQ8" s="7">
        <v>70</v>
      </c>
      <c r="BR8" s="7">
        <v>70</v>
      </c>
      <c r="BT8" s="41">
        <v>74</v>
      </c>
      <c r="BU8" s="41">
        <f t="shared" si="10"/>
        <v>0</v>
      </c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</row>
    <row r="9" spans="1:73" ht="12.75" customHeight="1">
      <c r="A9" s="25">
        <v>3</v>
      </c>
      <c r="B9" s="25" t="s">
        <v>38</v>
      </c>
      <c r="C9" s="26" t="s">
        <v>41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7">
        <v>0</v>
      </c>
      <c r="K9" s="28">
        <v>1</v>
      </c>
      <c r="L9" s="42">
        <v>1</v>
      </c>
      <c r="M9" s="28">
        <v>1</v>
      </c>
      <c r="N9" s="28">
        <v>1</v>
      </c>
      <c r="O9" s="28">
        <v>1</v>
      </c>
      <c r="P9" s="27">
        <v>0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28">
        <v>1</v>
      </c>
      <c r="Y9" s="28">
        <v>1</v>
      </c>
      <c r="Z9" s="27">
        <v>0</v>
      </c>
      <c r="AA9" s="28">
        <v>1</v>
      </c>
      <c r="AB9" s="28">
        <v>1</v>
      </c>
      <c r="AC9" s="28">
        <v>1</v>
      </c>
      <c r="AD9" s="28">
        <v>1</v>
      </c>
      <c r="AE9" s="28">
        <v>1</v>
      </c>
      <c r="AF9" s="30">
        <f t="shared" si="0"/>
        <v>25</v>
      </c>
      <c r="AG9" s="30">
        <f t="shared" si="1"/>
        <v>0</v>
      </c>
      <c r="AH9" s="30">
        <f t="shared" si="2"/>
        <v>3</v>
      </c>
      <c r="AI9" s="31">
        <f t="shared" si="3"/>
        <v>3</v>
      </c>
      <c r="AJ9" s="30">
        <f t="shared" si="4"/>
        <v>89.28571428571429</v>
      </c>
      <c r="AK9" s="30">
        <f t="shared" si="5"/>
        <v>0</v>
      </c>
      <c r="AL9" s="32">
        <v>100</v>
      </c>
      <c r="AM9" s="33">
        <v>70</v>
      </c>
      <c r="AN9" s="33">
        <v>70</v>
      </c>
      <c r="AO9" s="33">
        <v>70</v>
      </c>
      <c r="AP9" s="33">
        <v>0</v>
      </c>
      <c r="AQ9" s="32">
        <v>100</v>
      </c>
      <c r="AR9" s="32">
        <v>70</v>
      </c>
      <c r="AS9" s="32">
        <v>70</v>
      </c>
      <c r="AT9" s="33">
        <v>0</v>
      </c>
      <c r="AU9" s="33">
        <v>0</v>
      </c>
      <c r="AV9" s="33">
        <v>0</v>
      </c>
      <c r="AW9" s="33">
        <v>0</v>
      </c>
      <c r="AX9" s="31">
        <f t="shared" si="6"/>
        <v>45.833333333333336</v>
      </c>
      <c r="AY9" s="32">
        <v>1</v>
      </c>
      <c r="AZ9" s="32">
        <v>0</v>
      </c>
      <c r="BA9" s="32">
        <v>0</v>
      </c>
      <c r="BB9" s="32">
        <v>0</v>
      </c>
      <c r="BC9" s="32">
        <v>0</v>
      </c>
      <c r="BD9" s="32">
        <v>3</v>
      </c>
      <c r="BE9" s="32">
        <v>0</v>
      </c>
      <c r="BF9" s="31">
        <f t="shared" si="7"/>
        <v>4</v>
      </c>
      <c r="BG9" s="34">
        <f t="shared" si="8"/>
        <v>46.833333333333336</v>
      </c>
      <c r="BH9" s="34">
        <f t="shared" si="9"/>
        <v>0</v>
      </c>
      <c r="BI9" s="28"/>
      <c r="BJ9" s="28"/>
      <c r="BK9" s="28"/>
      <c r="BL9" s="28"/>
      <c r="BM9" s="28"/>
      <c r="BN9" s="28"/>
      <c r="BO9" s="28"/>
      <c r="BP9" s="28"/>
      <c r="BQ9" s="28">
        <v>70</v>
      </c>
      <c r="BR9" s="28">
        <v>70</v>
      </c>
      <c r="BS9" s="28">
        <v>50</v>
      </c>
      <c r="BT9" s="35">
        <v>62</v>
      </c>
      <c r="BU9" s="35">
        <f t="shared" si="10"/>
        <v>0</v>
      </c>
    </row>
    <row r="10" spans="1:73" ht="12.75" customHeight="1">
      <c r="A10" s="2">
        <v>4</v>
      </c>
      <c r="B10" s="36" t="s">
        <v>38</v>
      </c>
      <c r="C10" t="s">
        <v>42</v>
      </c>
      <c r="D10" s="7">
        <v>1</v>
      </c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37">
        <v>0</v>
      </c>
      <c r="L10" s="37">
        <v>0</v>
      </c>
      <c r="M10" s="7">
        <v>1</v>
      </c>
      <c r="N10" s="37">
        <v>0</v>
      </c>
      <c r="O10" s="7">
        <v>1</v>
      </c>
      <c r="P10" s="7">
        <v>1</v>
      </c>
      <c r="Q10" s="7">
        <v>1</v>
      </c>
      <c r="R10" s="7">
        <v>1</v>
      </c>
      <c r="S10" s="37">
        <v>0</v>
      </c>
      <c r="T10" s="7">
        <v>1</v>
      </c>
      <c r="U10" s="37">
        <v>0</v>
      </c>
      <c r="V10" s="7">
        <v>1</v>
      </c>
      <c r="W10" s="7">
        <v>1</v>
      </c>
      <c r="X10" s="7">
        <v>1</v>
      </c>
      <c r="Y10" s="38">
        <v>0</v>
      </c>
      <c r="Z10" s="7">
        <v>1</v>
      </c>
      <c r="AA10" s="7">
        <v>1</v>
      </c>
      <c r="AB10" s="7">
        <v>1</v>
      </c>
      <c r="AC10" s="7">
        <v>1</v>
      </c>
      <c r="AD10" s="7">
        <v>1</v>
      </c>
      <c r="AE10" s="7">
        <v>1</v>
      </c>
      <c r="AF10" s="30">
        <f t="shared" si="0"/>
        <v>22</v>
      </c>
      <c r="AG10" s="30">
        <f t="shared" si="1"/>
        <v>0</v>
      </c>
      <c r="AH10" s="30">
        <f t="shared" si="2"/>
        <v>6</v>
      </c>
      <c r="AI10" s="31">
        <f t="shared" si="3"/>
        <v>6</v>
      </c>
      <c r="AJ10" s="30">
        <f t="shared" si="4"/>
        <v>78.57142857142857</v>
      </c>
      <c r="AK10" s="30">
        <f t="shared" si="5"/>
        <v>0</v>
      </c>
      <c r="AL10" s="6">
        <v>100</v>
      </c>
      <c r="AM10" s="39">
        <v>70</v>
      </c>
      <c r="AN10" s="39">
        <v>70</v>
      </c>
      <c r="AO10" s="39">
        <v>0</v>
      </c>
      <c r="AP10" s="39">
        <v>0</v>
      </c>
      <c r="AQ10" s="39">
        <v>0</v>
      </c>
      <c r="AR10" s="6">
        <v>70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1">
        <f t="shared" si="6"/>
        <v>25.833333333333332</v>
      </c>
      <c r="AY10" s="6">
        <v>1</v>
      </c>
      <c r="AZ10" s="6">
        <v>0</v>
      </c>
      <c r="BA10" s="6">
        <v>3</v>
      </c>
      <c r="BB10" s="6">
        <v>3</v>
      </c>
      <c r="BC10" s="6">
        <v>0</v>
      </c>
      <c r="BD10" s="6">
        <v>3</v>
      </c>
      <c r="BE10" s="6">
        <v>3</v>
      </c>
      <c r="BF10" s="31">
        <f t="shared" si="7"/>
        <v>13</v>
      </c>
      <c r="BG10" s="40">
        <f t="shared" si="8"/>
        <v>32.83333333333333</v>
      </c>
      <c r="BH10" s="40">
        <f t="shared" si="9"/>
        <v>0</v>
      </c>
      <c r="BI10"/>
      <c r="BJ10"/>
      <c r="BK10" s="7"/>
      <c r="BL10" s="7"/>
      <c r="BM10" s="7"/>
      <c r="BN10" s="7"/>
      <c r="BO10" s="7"/>
      <c r="BP10" s="7">
        <v>70</v>
      </c>
      <c r="BT10" s="35">
        <v>38</v>
      </c>
      <c r="BU10" s="35">
        <f t="shared" si="10"/>
        <v>0</v>
      </c>
    </row>
    <row r="11" spans="1:73" ht="12.75" customHeight="1">
      <c r="A11" s="25">
        <v>5</v>
      </c>
      <c r="B11" s="25" t="s">
        <v>38</v>
      </c>
      <c r="C11" s="26" t="s">
        <v>43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27">
        <v>0</v>
      </c>
      <c r="K11" s="28">
        <v>1</v>
      </c>
      <c r="L11" s="28">
        <v>1</v>
      </c>
      <c r="M11" s="28">
        <v>1</v>
      </c>
      <c r="N11" s="27">
        <v>0</v>
      </c>
      <c r="O11" s="28">
        <v>1</v>
      </c>
      <c r="P11" s="42">
        <v>1</v>
      </c>
      <c r="Q11" s="28">
        <v>1</v>
      </c>
      <c r="R11" s="42">
        <v>1</v>
      </c>
      <c r="S11" s="28">
        <v>1</v>
      </c>
      <c r="T11" s="27">
        <v>0</v>
      </c>
      <c r="U11" s="27">
        <v>0</v>
      </c>
      <c r="V11" s="28">
        <v>1</v>
      </c>
      <c r="W11" s="28">
        <v>1</v>
      </c>
      <c r="X11" s="27">
        <v>0</v>
      </c>
      <c r="Y11" s="28">
        <v>1</v>
      </c>
      <c r="Z11" s="28">
        <v>1</v>
      </c>
      <c r="AA11" s="43">
        <v>1</v>
      </c>
      <c r="AB11" s="28">
        <v>1</v>
      </c>
      <c r="AC11" s="28">
        <v>1</v>
      </c>
      <c r="AD11" s="28">
        <v>1</v>
      </c>
      <c r="AE11" s="27">
        <v>0</v>
      </c>
      <c r="AF11" s="30">
        <f t="shared" si="0"/>
        <v>22</v>
      </c>
      <c r="AG11" s="30">
        <f t="shared" si="1"/>
        <v>0</v>
      </c>
      <c r="AH11" s="30">
        <f t="shared" si="2"/>
        <v>6</v>
      </c>
      <c r="AI11" s="31">
        <f t="shared" si="3"/>
        <v>6</v>
      </c>
      <c r="AJ11" s="30">
        <f t="shared" si="4"/>
        <v>78.57142857142857</v>
      </c>
      <c r="AK11" s="30">
        <f t="shared" si="5"/>
        <v>0</v>
      </c>
      <c r="AL11" s="32">
        <v>100</v>
      </c>
      <c r="AM11" s="33">
        <v>70</v>
      </c>
      <c r="AN11" s="33">
        <v>70</v>
      </c>
      <c r="AO11" s="33">
        <v>0</v>
      </c>
      <c r="AP11" s="33">
        <v>0</v>
      </c>
      <c r="AQ11" s="33">
        <v>0</v>
      </c>
      <c r="AR11" s="32">
        <v>70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1">
        <f t="shared" si="6"/>
        <v>25.833333333333332</v>
      </c>
      <c r="AY11" s="32">
        <v>0</v>
      </c>
      <c r="AZ11" s="32">
        <v>0</v>
      </c>
      <c r="BA11" s="32">
        <v>3</v>
      </c>
      <c r="BB11" s="32">
        <v>3</v>
      </c>
      <c r="BC11" s="32">
        <v>0</v>
      </c>
      <c r="BD11" s="32">
        <v>3</v>
      </c>
      <c r="BE11" s="32">
        <v>3</v>
      </c>
      <c r="BF11" s="31">
        <f t="shared" si="7"/>
        <v>12</v>
      </c>
      <c r="BG11" s="34">
        <f t="shared" si="8"/>
        <v>31.83333333333333</v>
      </c>
      <c r="BH11" s="34">
        <f t="shared" si="9"/>
        <v>0</v>
      </c>
      <c r="BI11" s="28"/>
      <c r="BJ11" s="28"/>
      <c r="BK11" s="28"/>
      <c r="BL11" s="28"/>
      <c r="BM11" s="28"/>
      <c r="BN11" s="28"/>
      <c r="BO11" s="28"/>
      <c r="BP11" s="28">
        <v>70</v>
      </c>
      <c r="BQ11" s="28"/>
      <c r="BR11" s="28"/>
      <c r="BS11" s="28"/>
      <c r="BT11" s="35">
        <v>37</v>
      </c>
      <c r="BU11" s="35">
        <f t="shared" si="10"/>
        <v>0</v>
      </c>
    </row>
    <row r="12" spans="1:73" ht="12.75" customHeight="1">
      <c r="A12" s="2">
        <v>6</v>
      </c>
      <c r="B12" s="36" t="s">
        <v>38</v>
      </c>
      <c r="C12" t="s">
        <v>44</v>
      </c>
      <c r="D12" s="7">
        <v>1</v>
      </c>
      <c r="E12" s="7">
        <v>1</v>
      </c>
      <c r="F12" s="7">
        <v>1</v>
      </c>
      <c r="G12" s="7">
        <v>1</v>
      </c>
      <c r="H12" s="7">
        <v>1</v>
      </c>
      <c r="I12" s="7">
        <v>1</v>
      </c>
      <c r="J12" s="37">
        <v>0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44">
        <v>0.5</v>
      </c>
      <c r="Q12" s="7">
        <v>1</v>
      </c>
      <c r="R12" s="7">
        <v>1</v>
      </c>
      <c r="S12" s="37">
        <v>0</v>
      </c>
      <c r="T12" s="7">
        <v>1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37">
        <v>0</v>
      </c>
      <c r="AC12" s="37">
        <v>0</v>
      </c>
      <c r="AD12" s="44">
        <v>0.5</v>
      </c>
      <c r="AE12" s="7">
        <v>1</v>
      </c>
      <c r="AF12" s="30">
        <f t="shared" si="0"/>
        <v>24</v>
      </c>
      <c r="AG12" s="30">
        <f t="shared" si="1"/>
        <v>2</v>
      </c>
      <c r="AH12" s="30">
        <f t="shared" si="2"/>
        <v>4</v>
      </c>
      <c r="AI12" s="31">
        <f t="shared" si="3"/>
        <v>5</v>
      </c>
      <c r="AJ12" s="30">
        <f t="shared" si="4"/>
        <v>85.71428571428571</v>
      </c>
      <c r="AK12" s="30">
        <f t="shared" si="5"/>
        <v>0</v>
      </c>
      <c r="AL12" s="6">
        <v>100</v>
      </c>
      <c r="AM12" s="39">
        <v>70</v>
      </c>
      <c r="AN12" s="39">
        <v>70</v>
      </c>
      <c r="AO12" s="39">
        <v>70</v>
      </c>
      <c r="AP12" s="39">
        <v>0</v>
      </c>
      <c r="AQ12" s="6">
        <v>100</v>
      </c>
      <c r="AR12" s="6">
        <v>70</v>
      </c>
      <c r="AS12" s="6">
        <v>70</v>
      </c>
      <c r="AT12" s="39">
        <v>0</v>
      </c>
      <c r="AU12" s="39">
        <v>0</v>
      </c>
      <c r="AV12" s="39">
        <v>0</v>
      </c>
      <c r="AW12" s="39">
        <v>0</v>
      </c>
      <c r="AX12" s="31">
        <f t="shared" si="6"/>
        <v>45.833333333333336</v>
      </c>
      <c r="AY12" s="6">
        <v>1</v>
      </c>
      <c r="AZ12" s="6">
        <v>1</v>
      </c>
      <c r="BA12" s="6">
        <v>0</v>
      </c>
      <c r="BB12" s="6">
        <v>0</v>
      </c>
      <c r="BC12" s="6">
        <v>0</v>
      </c>
      <c r="BD12" s="6">
        <v>3</v>
      </c>
      <c r="BE12" s="6">
        <v>0</v>
      </c>
      <c r="BF12" s="31">
        <f t="shared" si="7"/>
        <v>5</v>
      </c>
      <c r="BG12" s="40">
        <f t="shared" si="8"/>
        <v>45.833333333333336</v>
      </c>
      <c r="BH12" s="40">
        <f t="shared" si="9"/>
        <v>0</v>
      </c>
      <c r="BI12" s="7"/>
      <c r="BJ12" s="7"/>
      <c r="BK12" s="7"/>
      <c r="BL12" s="7"/>
      <c r="BM12" s="7"/>
      <c r="BN12" s="7"/>
      <c r="BO12" s="7"/>
      <c r="BP12"/>
      <c r="BQ12" s="7">
        <v>70</v>
      </c>
      <c r="BR12" s="7">
        <v>70</v>
      </c>
      <c r="BS12" s="7">
        <v>50</v>
      </c>
      <c r="BT12" s="35">
        <v>61</v>
      </c>
      <c r="BU12" s="35">
        <f t="shared" si="10"/>
        <v>0</v>
      </c>
    </row>
    <row r="13" spans="1:73" ht="12.75" customHeight="1">
      <c r="A13" s="25">
        <v>7</v>
      </c>
      <c r="B13" s="25" t="s">
        <v>38</v>
      </c>
      <c r="C13" s="26" t="s">
        <v>45</v>
      </c>
      <c r="D13" s="28">
        <v>1</v>
      </c>
      <c r="E13" s="28">
        <v>1</v>
      </c>
      <c r="F13" s="28">
        <v>1</v>
      </c>
      <c r="G13" s="28">
        <v>1</v>
      </c>
      <c r="H13" s="28">
        <v>1</v>
      </c>
      <c r="I13" s="43">
        <v>0.5</v>
      </c>
      <c r="J13" s="28">
        <v>1</v>
      </c>
      <c r="K13" s="28">
        <v>1</v>
      </c>
      <c r="L13" s="28">
        <v>1</v>
      </c>
      <c r="M13" s="28">
        <v>1</v>
      </c>
      <c r="N13" s="27">
        <v>0</v>
      </c>
      <c r="O13" s="27">
        <v>0</v>
      </c>
      <c r="P13" s="28">
        <v>1</v>
      </c>
      <c r="Q13" s="28">
        <v>1</v>
      </c>
      <c r="R13" s="28">
        <v>1</v>
      </c>
      <c r="S13" s="27">
        <v>0</v>
      </c>
      <c r="T13" s="27">
        <v>0</v>
      </c>
      <c r="U13" s="28">
        <v>1</v>
      </c>
      <c r="V13" s="28">
        <v>1</v>
      </c>
      <c r="W13" s="27">
        <v>0</v>
      </c>
      <c r="X13" s="28">
        <v>1</v>
      </c>
      <c r="Y13" s="28">
        <v>1</v>
      </c>
      <c r="Z13" s="28">
        <v>1</v>
      </c>
      <c r="AA13" s="28">
        <v>1</v>
      </c>
      <c r="AB13" s="28">
        <v>1</v>
      </c>
      <c r="AC13" s="28">
        <v>1</v>
      </c>
      <c r="AD13" s="28">
        <v>1</v>
      </c>
      <c r="AE13" s="28">
        <v>1</v>
      </c>
      <c r="AF13" s="30">
        <f t="shared" si="0"/>
        <v>23</v>
      </c>
      <c r="AG13" s="30">
        <f t="shared" si="1"/>
        <v>1</v>
      </c>
      <c r="AH13" s="30">
        <f t="shared" si="2"/>
        <v>5</v>
      </c>
      <c r="AI13" s="31">
        <f t="shared" si="3"/>
        <v>5.5</v>
      </c>
      <c r="AJ13" s="30">
        <f t="shared" si="4"/>
        <v>82.14285714285714</v>
      </c>
      <c r="AK13" s="30">
        <f t="shared" si="5"/>
        <v>0</v>
      </c>
      <c r="AL13" s="32">
        <v>100</v>
      </c>
      <c r="AM13" s="33">
        <v>70</v>
      </c>
      <c r="AN13" s="33">
        <v>70</v>
      </c>
      <c r="AO13" s="33">
        <v>0</v>
      </c>
      <c r="AP13" s="33">
        <v>0</v>
      </c>
      <c r="AQ13" s="33">
        <v>0</v>
      </c>
      <c r="AR13" s="32">
        <v>70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1">
        <f t="shared" si="6"/>
        <v>25.833333333333332</v>
      </c>
      <c r="AY13" s="32">
        <v>1</v>
      </c>
      <c r="AZ13" s="32">
        <v>1</v>
      </c>
      <c r="BA13" s="32">
        <v>3</v>
      </c>
      <c r="BB13" s="32">
        <v>3</v>
      </c>
      <c r="BC13" s="32">
        <v>0</v>
      </c>
      <c r="BD13" s="32">
        <v>3</v>
      </c>
      <c r="BE13" s="32">
        <v>3</v>
      </c>
      <c r="BF13" s="31">
        <f t="shared" si="7"/>
        <v>14</v>
      </c>
      <c r="BG13" s="34">
        <f t="shared" si="8"/>
        <v>34.33333333333333</v>
      </c>
      <c r="BH13" s="34">
        <f t="shared" si="9"/>
        <v>0</v>
      </c>
      <c r="BI13" s="28"/>
      <c r="BJ13" s="28"/>
      <c r="BK13" s="28"/>
      <c r="BL13" s="28"/>
      <c r="BM13" s="28"/>
      <c r="BN13" s="28"/>
      <c r="BO13" s="28"/>
      <c r="BP13" s="28">
        <v>70</v>
      </c>
      <c r="BQ13" s="28"/>
      <c r="BR13" s="28"/>
      <c r="BS13" s="28"/>
      <c r="BT13" s="35">
        <v>40</v>
      </c>
      <c r="BU13" s="35">
        <f t="shared" si="10"/>
        <v>0</v>
      </c>
    </row>
    <row r="14" spans="1:73" ht="12.75" customHeight="1">
      <c r="A14" s="2">
        <v>8</v>
      </c>
      <c r="B14" s="36" t="s">
        <v>38</v>
      </c>
      <c r="C14" t="s">
        <v>46</v>
      </c>
      <c r="D14" s="7">
        <v>1</v>
      </c>
      <c r="E14" s="7">
        <v>1</v>
      </c>
      <c r="F14" s="7">
        <v>1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37">
        <v>0</v>
      </c>
      <c r="AA14" s="7">
        <v>1</v>
      </c>
      <c r="AB14" s="7">
        <v>1</v>
      </c>
      <c r="AC14" s="7">
        <v>1</v>
      </c>
      <c r="AD14" s="7">
        <v>1</v>
      </c>
      <c r="AE14" s="7">
        <v>1</v>
      </c>
      <c r="AF14" s="30">
        <f t="shared" si="0"/>
        <v>27</v>
      </c>
      <c r="AG14" s="30">
        <f t="shared" si="1"/>
        <v>0</v>
      </c>
      <c r="AH14" s="30">
        <f t="shared" si="2"/>
        <v>1</v>
      </c>
      <c r="AI14" s="31">
        <f t="shared" si="3"/>
        <v>1</v>
      </c>
      <c r="AJ14" s="30">
        <f t="shared" si="4"/>
        <v>96.42857142857143</v>
      </c>
      <c r="AK14" s="30">
        <f t="shared" si="5"/>
        <v>0</v>
      </c>
      <c r="AL14" s="6">
        <v>100</v>
      </c>
      <c r="AM14" s="6">
        <v>100</v>
      </c>
      <c r="AN14" s="6">
        <v>100</v>
      </c>
      <c r="AO14" s="6">
        <v>90</v>
      </c>
      <c r="AP14" s="6">
        <v>100</v>
      </c>
      <c r="AQ14" s="6">
        <v>100</v>
      </c>
      <c r="AR14" s="6">
        <v>100</v>
      </c>
      <c r="AS14" s="6">
        <v>100</v>
      </c>
      <c r="AT14" s="6">
        <v>100</v>
      </c>
      <c r="AU14" s="39">
        <v>0</v>
      </c>
      <c r="AV14" s="39">
        <v>0</v>
      </c>
      <c r="AW14" s="39">
        <v>0</v>
      </c>
      <c r="AX14" s="31">
        <f t="shared" si="6"/>
        <v>74.16666666666667</v>
      </c>
      <c r="AY14" s="6">
        <v>1</v>
      </c>
      <c r="AZ14" s="6">
        <v>1</v>
      </c>
      <c r="BA14" s="6">
        <v>3</v>
      </c>
      <c r="BB14" s="6">
        <v>3</v>
      </c>
      <c r="BC14" s="6">
        <v>3</v>
      </c>
      <c r="BD14" s="6">
        <v>3</v>
      </c>
      <c r="BE14" s="6">
        <v>3</v>
      </c>
      <c r="BF14" s="31">
        <f t="shared" si="7"/>
        <v>17</v>
      </c>
      <c r="BG14" s="41">
        <f t="shared" si="8"/>
        <v>90.16666666666667</v>
      </c>
      <c r="BH14" s="41">
        <f t="shared" si="9"/>
        <v>0</v>
      </c>
      <c r="BI14" s="7"/>
      <c r="BJ14" s="7"/>
      <c r="BK14" s="7"/>
      <c r="BL14" s="7"/>
      <c r="BM14" s="7"/>
      <c r="BN14" s="7"/>
      <c r="BO14" s="7"/>
      <c r="BT14" s="8"/>
      <c r="BU14" s="8"/>
    </row>
    <row r="15" spans="1:73" ht="12.75" customHeight="1">
      <c r="A15" s="25">
        <v>9</v>
      </c>
      <c r="B15" s="25" t="s">
        <v>38</v>
      </c>
      <c r="C15" s="26" t="s">
        <v>47</v>
      </c>
      <c r="D15" s="28">
        <v>1</v>
      </c>
      <c r="E15" s="27">
        <v>0</v>
      </c>
      <c r="F15" s="28">
        <v>1</v>
      </c>
      <c r="G15" s="28">
        <v>1</v>
      </c>
      <c r="H15" s="28">
        <v>1</v>
      </c>
      <c r="I15" s="28">
        <v>1</v>
      </c>
      <c r="J15" s="28">
        <v>1</v>
      </c>
      <c r="K15" s="28">
        <v>1</v>
      </c>
      <c r="L15" s="28">
        <v>1</v>
      </c>
      <c r="M15" s="28">
        <v>1</v>
      </c>
      <c r="N15" s="43">
        <v>0.5</v>
      </c>
      <c r="O15" s="28">
        <v>1</v>
      </c>
      <c r="P15" s="42">
        <v>1</v>
      </c>
      <c r="Q15" s="28">
        <v>1</v>
      </c>
      <c r="R15" s="28">
        <v>1</v>
      </c>
      <c r="S15" s="27">
        <v>0</v>
      </c>
      <c r="T15" s="27">
        <v>0</v>
      </c>
      <c r="U15" s="27">
        <v>0</v>
      </c>
      <c r="V15" s="28">
        <v>1</v>
      </c>
      <c r="W15" s="28">
        <v>1</v>
      </c>
      <c r="X15" s="28">
        <v>1</v>
      </c>
      <c r="Y15" s="28">
        <v>1</v>
      </c>
      <c r="Z15" s="28">
        <v>1</v>
      </c>
      <c r="AA15" s="43">
        <v>1</v>
      </c>
      <c r="AB15" s="28">
        <v>1</v>
      </c>
      <c r="AC15" s="28">
        <v>1</v>
      </c>
      <c r="AD15" s="28">
        <v>1</v>
      </c>
      <c r="AE15" s="27">
        <v>0</v>
      </c>
      <c r="AF15" s="30">
        <f t="shared" si="0"/>
        <v>23</v>
      </c>
      <c r="AG15" s="30">
        <f t="shared" si="1"/>
        <v>1</v>
      </c>
      <c r="AH15" s="30">
        <f t="shared" si="2"/>
        <v>5</v>
      </c>
      <c r="AI15" s="31">
        <f t="shared" si="3"/>
        <v>5.5</v>
      </c>
      <c r="AJ15" s="30">
        <f t="shared" si="4"/>
        <v>82.14285714285714</v>
      </c>
      <c r="AK15" s="30">
        <f t="shared" si="5"/>
        <v>0</v>
      </c>
      <c r="AL15" s="32">
        <v>100</v>
      </c>
      <c r="AM15" s="33">
        <v>70</v>
      </c>
      <c r="AN15" s="33">
        <v>70</v>
      </c>
      <c r="AO15" s="33">
        <v>70</v>
      </c>
      <c r="AP15" s="33">
        <v>0</v>
      </c>
      <c r="AQ15" s="32">
        <v>70</v>
      </c>
      <c r="AR15" s="32">
        <v>70</v>
      </c>
      <c r="AS15" s="32">
        <v>70</v>
      </c>
      <c r="AT15" s="32">
        <v>70</v>
      </c>
      <c r="AU15" s="32">
        <v>100</v>
      </c>
      <c r="AV15" s="32">
        <v>100</v>
      </c>
      <c r="AW15" s="32">
        <v>70</v>
      </c>
      <c r="AX15" s="31">
        <f t="shared" si="6"/>
        <v>71.66666666666667</v>
      </c>
      <c r="AY15" s="32">
        <v>0</v>
      </c>
      <c r="AZ15" s="32">
        <v>0</v>
      </c>
      <c r="BA15" s="32">
        <v>3</v>
      </c>
      <c r="BB15" s="32">
        <v>3</v>
      </c>
      <c r="BC15" s="32">
        <v>3</v>
      </c>
      <c r="BD15" s="32">
        <v>3</v>
      </c>
      <c r="BE15" s="32">
        <v>3</v>
      </c>
      <c r="BF15" s="31">
        <f t="shared" si="7"/>
        <v>15</v>
      </c>
      <c r="BG15" s="41">
        <f t="shared" si="8"/>
        <v>81.16666666666667</v>
      </c>
      <c r="BH15" s="41">
        <f t="shared" si="9"/>
        <v>0</v>
      </c>
      <c r="BI15" s="7"/>
      <c r="BJ15" s="7"/>
      <c r="BK15" s="7"/>
      <c r="BL15" s="7"/>
      <c r="BM15" s="7"/>
      <c r="BN15" s="7"/>
      <c r="BO15" s="7"/>
      <c r="BT15" s="8"/>
      <c r="BU15" s="8"/>
    </row>
    <row r="16" spans="1:73" ht="12.75" customHeight="1">
      <c r="A16" s="2">
        <v>10</v>
      </c>
      <c r="B16" s="36" t="s">
        <v>38</v>
      </c>
      <c r="C16" t="s">
        <v>48</v>
      </c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>
        <v>1</v>
      </c>
      <c r="M16" s="7">
        <v>1</v>
      </c>
      <c r="N16" s="37">
        <v>0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7">
        <v>1</v>
      </c>
      <c r="W16" s="37">
        <v>0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>
        <v>1</v>
      </c>
      <c r="AE16" s="7">
        <v>1</v>
      </c>
      <c r="AF16" s="30">
        <f t="shared" si="0"/>
        <v>26</v>
      </c>
      <c r="AG16" s="30">
        <f t="shared" si="1"/>
        <v>0</v>
      </c>
      <c r="AH16" s="30">
        <f t="shared" si="2"/>
        <v>2</v>
      </c>
      <c r="AI16" s="31">
        <f t="shared" si="3"/>
        <v>2</v>
      </c>
      <c r="AJ16" s="30">
        <f t="shared" si="4"/>
        <v>92.85714285714286</v>
      </c>
      <c r="AK16" s="30">
        <f t="shared" si="5"/>
        <v>0</v>
      </c>
      <c r="AL16" s="6">
        <v>100</v>
      </c>
      <c r="AM16" s="39">
        <v>70</v>
      </c>
      <c r="AN16" s="39">
        <v>70</v>
      </c>
      <c r="AO16" s="39">
        <v>70</v>
      </c>
      <c r="AP16" s="39">
        <v>0</v>
      </c>
      <c r="AQ16" s="6">
        <v>70</v>
      </c>
      <c r="AR16" s="6">
        <v>70</v>
      </c>
      <c r="AS16" s="6">
        <v>70</v>
      </c>
      <c r="AT16" s="6">
        <v>70</v>
      </c>
      <c r="AU16" s="6">
        <v>100</v>
      </c>
      <c r="AV16" s="6">
        <v>100</v>
      </c>
      <c r="AW16" s="6">
        <v>70</v>
      </c>
      <c r="AX16" s="31">
        <f t="shared" si="6"/>
        <v>71.66666666666667</v>
      </c>
      <c r="AY16" s="6">
        <v>0</v>
      </c>
      <c r="AZ16" s="6">
        <v>0</v>
      </c>
      <c r="BA16" s="6">
        <v>3</v>
      </c>
      <c r="BB16" s="6">
        <v>3</v>
      </c>
      <c r="BC16" s="6">
        <v>3</v>
      </c>
      <c r="BD16" s="6">
        <v>3</v>
      </c>
      <c r="BE16" s="6">
        <v>3</v>
      </c>
      <c r="BF16" s="31">
        <f t="shared" si="7"/>
        <v>15</v>
      </c>
      <c r="BG16" s="41">
        <f t="shared" si="8"/>
        <v>84.66666666666667</v>
      </c>
      <c r="BH16" s="41">
        <f t="shared" si="9"/>
        <v>0</v>
      </c>
      <c r="BI16" s="7"/>
      <c r="BJ16" s="7"/>
      <c r="BK16" s="7"/>
      <c r="BL16" s="7"/>
      <c r="BM16" s="7"/>
      <c r="BN16" s="7"/>
      <c r="BO16" s="7"/>
      <c r="BT16" s="8"/>
      <c r="BU16" s="8"/>
    </row>
    <row r="17" spans="1:73" ht="12.75" customHeight="1">
      <c r="A17" s="25">
        <v>11</v>
      </c>
      <c r="B17" s="25" t="s">
        <v>38</v>
      </c>
      <c r="C17" s="26" t="s">
        <v>49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28">
        <v>1</v>
      </c>
      <c r="K17" s="27">
        <v>0</v>
      </c>
      <c r="L17" s="27">
        <v>0</v>
      </c>
      <c r="M17" s="27">
        <v>0</v>
      </c>
      <c r="N17" s="27">
        <v>0</v>
      </c>
      <c r="O17" s="28">
        <v>1</v>
      </c>
      <c r="P17" s="28">
        <v>1</v>
      </c>
      <c r="Q17" s="28">
        <v>1</v>
      </c>
      <c r="R17" s="28">
        <v>1</v>
      </c>
      <c r="S17" s="27">
        <v>0</v>
      </c>
      <c r="T17" s="27">
        <v>0</v>
      </c>
      <c r="U17" s="28">
        <v>1</v>
      </c>
      <c r="V17" s="27">
        <v>0</v>
      </c>
      <c r="W17" s="28">
        <v>1</v>
      </c>
      <c r="X17" s="27">
        <v>0</v>
      </c>
      <c r="Y17" s="29">
        <v>0</v>
      </c>
      <c r="Z17" s="28">
        <v>1</v>
      </c>
      <c r="AA17" s="28">
        <v>1</v>
      </c>
      <c r="AB17" s="28">
        <v>1</v>
      </c>
      <c r="AC17" s="28">
        <v>1</v>
      </c>
      <c r="AD17" s="28">
        <v>1</v>
      </c>
      <c r="AE17" s="28">
        <v>1</v>
      </c>
      <c r="AF17" s="30">
        <f t="shared" si="0"/>
        <v>19</v>
      </c>
      <c r="AG17" s="30">
        <f t="shared" si="1"/>
        <v>0</v>
      </c>
      <c r="AH17" s="30">
        <f t="shared" si="2"/>
        <v>9</v>
      </c>
      <c r="AI17" s="31">
        <f t="shared" si="3"/>
        <v>9</v>
      </c>
      <c r="AJ17" s="30">
        <f t="shared" si="4"/>
        <v>67.85714285714286</v>
      </c>
      <c r="AK17" s="30">
        <f t="shared" si="5"/>
        <v>0</v>
      </c>
      <c r="AL17" s="32">
        <v>100</v>
      </c>
      <c r="AM17" s="33">
        <v>70</v>
      </c>
      <c r="AN17" s="33">
        <v>70</v>
      </c>
      <c r="AO17" s="33">
        <v>0</v>
      </c>
      <c r="AP17" s="33">
        <v>0</v>
      </c>
      <c r="AQ17" s="32">
        <v>70</v>
      </c>
      <c r="AR17" s="32">
        <v>100</v>
      </c>
      <c r="AS17" s="32">
        <v>100</v>
      </c>
      <c r="AT17" s="32">
        <v>100</v>
      </c>
      <c r="AU17" s="33">
        <v>0</v>
      </c>
      <c r="AV17" s="33">
        <v>0</v>
      </c>
      <c r="AW17" s="33">
        <v>0</v>
      </c>
      <c r="AX17" s="31">
        <f t="shared" si="6"/>
        <v>50.833333333333336</v>
      </c>
      <c r="AY17" s="32">
        <v>1</v>
      </c>
      <c r="AZ17" s="32">
        <v>1</v>
      </c>
      <c r="BA17" s="32">
        <v>3</v>
      </c>
      <c r="BB17" s="32">
        <v>3</v>
      </c>
      <c r="BC17" s="32">
        <v>3</v>
      </c>
      <c r="BD17" s="32">
        <v>3</v>
      </c>
      <c r="BE17" s="32">
        <v>3</v>
      </c>
      <c r="BF17" s="31">
        <f t="shared" si="7"/>
        <v>17</v>
      </c>
      <c r="BG17" s="34">
        <f t="shared" si="8"/>
        <v>58.83333333333334</v>
      </c>
      <c r="BH17" s="34">
        <f t="shared" si="9"/>
        <v>0</v>
      </c>
      <c r="BI17" s="28"/>
      <c r="BJ17" s="28"/>
      <c r="BK17" s="28">
        <v>70</v>
      </c>
      <c r="BL17" s="28"/>
      <c r="BM17" s="28"/>
      <c r="BN17" s="28"/>
      <c r="BO17" s="28"/>
      <c r="BP17" s="28"/>
      <c r="BQ17" s="28">
        <v>70</v>
      </c>
      <c r="BR17" s="28">
        <v>70</v>
      </c>
      <c r="BS17" s="28"/>
      <c r="BT17" s="41">
        <v>74</v>
      </c>
      <c r="BU17" s="41">
        <f aca="true" t="shared" si="11" ref="BU17:BU19">+IF(BT17&gt;=70,"Aprobado","REPETICION")</f>
        <v>0</v>
      </c>
    </row>
    <row r="18" spans="1:73" ht="12.75" customHeight="1">
      <c r="A18" s="2">
        <v>12</v>
      </c>
      <c r="B18" s="36" t="s">
        <v>38</v>
      </c>
      <c r="C18" t="s">
        <v>50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  <c r="I18" s="45">
        <v>1</v>
      </c>
      <c r="J18" s="7">
        <v>1</v>
      </c>
      <c r="K18" s="7">
        <v>1</v>
      </c>
      <c r="L18" s="45">
        <v>1</v>
      </c>
      <c r="M18" s="7">
        <v>1</v>
      </c>
      <c r="N18" s="7">
        <v>1</v>
      </c>
      <c r="O18" s="37">
        <v>0</v>
      </c>
      <c r="P18" s="7">
        <v>1</v>
      </c>
      <c r="Q18" s="7">
        <v>1</v>
      </c>
      <c r="R18" s="7">
        <v>1</v>
      </c>
      <c r="S18" s="7">
        <v>1</v>
      </c>
      <c r="T18" s="7">
        <v>1</v>
      </c>
      <c r="U18" s="37">
        <v>0</v>
      </c>
      <c r="V18" s="44">
        <v>1</v>
      </c>
      <c r="W18" s="44">
        <v>1</v>
      </c>
      <c r="X18" s="7">
        <v>1</v>
      </c>
      <c r="Y18" s="7">
        <v>1</v>
      </c>
      <c r="Z18" s="37">
        <v>0</v>
      </c>
      <c r="AA18" s="7">
        <v>1</v>
      </c>
      <c r="AB18" s="7">
        <v>1</v>
      </c>
      <c r="AC18" s="7">
        <v>1</v>
      </c>
      <c r="AD18" s="7">
        <v>1</v>
      </c>
      <c r="AE18" s="44">
        <v>0.5</v>
      </c>
      <c r="AF18" s="30">
        <f t="shared" si="0"/>
        <v>25</v>
      </c>
      <c r="AG18" s="30">
        <f t="shared" si="1"/>
        <v>1</v>
      </c>
      <c r="AH18" s="30">
        <f t="shared" si="2"/>
        <v>3</v>
      </c>
      <c r="AI18" s="31">
        <f t="shared" si="3"/>
        <v>3.5</v>
      </c>
      <c r="AJ18" s="30">
        <f t="shared" si="4"/>
        <v>89.28571428571429</v>
      </c>
      <c r="AK18" s="30">
        <f t="shared" si="5"/>
        <v>0</v>
      </c>
      <c r="AL18" s="6">
        <v>100</v>
      </c>
      <c r="AM18" s="39">
        <v>70</v>
      </c>
      <c r="AN18" s="39">
        <v>70</v>
      </c>
      <c r="AO18" s="39">
        <v>70</v>
      </c>
      <c r="AP18" s="39">
        <v>0</v>
      </c>
      <c r="AQ18" s="6">
        <v>100</v>
      </c>
      <c r="AR18" s="6">
        <v>70</v>
      </c>
      <c r="AS18" s="6">
        <v>70</v>
      </c>
      <c r="AT18" s="39">
        <v>0</v>
      </c>
      <c r="AU18" s="39">
        <v>0</v>
      </c>
      <c r="AV18" s="39">
        <v>0</v>
      </c>
      <c r="AW18" s="39">
        <v>0</v>
      </c>
      <c r="AX18" s="31">
        <f t="shared" si="6"/>
        <v>45.833333333333336</v>
      </c>
      <c r="AY18" s="6">
        <v>1</v>
      </c>
      <c r="AZ18" s="6">
        <v>1</v>
      </c>
      <c r="BA18" s="6">
        <v>0</v>
      </c>
      <c r="BB18" s="6">
        <v>0</v>
      </c>
      <c r="BC18" s="6">
        <v>0</v>
      </c>
      <c r="BD18" s="6">
        <v>3</v>
      </c>
      <c r="BE18" s="6">
        <v>0</v>
      </c>
      <c r="BF18" s="31">
        <f t="shared" si="7"/>
        <v>5</v>
      </c>
      <c r="BG18" s="40">
        <f t="shared" si="8"/>
        <v>47.333333333333336</v>
      </c>
      <c r="BH18" s="40">
        <f t="shared" si="9"/>
        <v>0</v>
      </c>
      <c r="BI18" s="7"/>
      <c r="BJ18" s="7"/>
      <c r="BK18" s="7"/>
      <c r="BL18" s="7"/>
      <c r="BM18" s="7"/>
      <c r="BN18" s="7"/>
      <c r="BO18" s="7"/>
      <c r="BQ18" s="7">
        <v>70</v>
      </c>
      <c r="BR18" s="7">
        <v>70</v>
      </c>
      <c r="BS18" s="7">
        <v>50</v>
      </c>
      <c r="BT18" s="35">
        <v>63</v>
      </c>
      <c r="BU18" s="35">
        <f t="shared" si="11"/>
        <v>0</v>
      </c>
    </row>
    <row r="19" spans="1:73" ht="12.75" customHeight="1">
      <c r="A19" s="25">
        <v>13</v>
      </c>
      <c r="B19" s="25" t="s">
        <v>38</v>
      </c>
      <c r="C19" s="26" t="s">
        <v>51</v>
      </c>
      <c r="D19" s="28">
        <v>1</v>
      </c>
      <c r="E19" s="28">
        <v>1</v>
      </c>
      <c r="F19" s="28">
        <v>1</v>
      </c>
      <c r="G19" s="28">
        <v>1</v>
      </c>
      <c r="H19" s="28">
        <v>1</v>
      </c>
      <c r="I19" s="28">
        <v>1</v>
      </c>
      <c r="J19" s="28">
        <v>1</v>
      </c>
      <c r="K19" s="28">
        <v>1</v>
      </c>
      <c r="L19" s="28">
        <v>1</v>
      </c>
      <c r="M19" s="28">
        <v>1</v>
      </c>
      <c r="N19" s="28">
        <v>1</v>
      </c>
      <c r="O19" s="28">
        <v>1</v>
      </c>
      <c r="P19" s="28">
        <v>1</v>
      </c>
      <c r="Q19" s="28">
        <v>1</v>
      </c>
      <c r="R19" s="28">
        <v>1</v>
      </c>
      <c r="S19" s="28">
        <v>1</v>
      </c>
      <c r="T19" s="28">
        <v>1</v>
      </c>
      <c r="U19" s="28">
        <v>1</v>
      </c>
      <c r="V19" s="28">
        <v>1</v>
      </c>
      <c r="W19" s="28">
        <v>1</v>
      </c>
      <c r="X19" s="28">
        <v>1</v>
      </c>
      <c r="Y19" s="28">
        <v>1</v>
      </c>
      <c r="Z19" s="43">
        <v>1</v>
      </c>
      <c r="AA19" s="28">
        <v>1</v>
      </c>
      <c r="AB19" s="28">
        <v>1</v>
      </c>
      <c r="AC19" s="28">
        <v>1</v>
      </c>
      <c r="AD19" s="28">
        <v>1</v>
      </c>
      <c r="AE19" s="28">
        <v>1</v>
      </c>
      <c r="AF19" s="30">
        <f t="shared" si="0"/>
        <v>28</v>
      </c>
      <c r="AG19" s="30">
        <f t="shared" si="1"/>
        <v>0</v>
      </c>
      <c r="AH19" s="30">
        <f t="shared" si="2"/>
        <v>0</v>
      </c>
      <c r="AI19" s="31">
        <f t="shared" si="3"/>
        <v>0</v>
      </c>
      <c r="AJ19" s="30">
        <f t="shared" si="4"/>
        <v>100</v>
      </c>
      <c r="AK19" s="30">
        <f t="shared" si="5"/>
        <v>0</v>
      </c>
      <c r="AL19" s="32">
        <v>100</v>
      </c>
      <c r="AM19" s="33">
        <v>70</v>
      </c>
      <c r="AN19" s="33">
        <v>70</v>
      </c>
      <c r="AO19" s="33">
        <v>70</v>
      </c>
      <c r="AP19" s="33">
        <v>0</v>
      </c>
      <c r="AQ19" s="32">
        <v>100</v>
      </c>
      <c r="AR19" s="32">
        <v>70</v>
      </c>
      <c r="AS19" s="32">
        <v>70</v>
      </c>
      <c r="AT19" s="33">
        <v>0</v>
      </c>
      <c r="AU19" s="33">
        <v>0</v>
      </c>
      <c r="AV19" s="33">
        <v>0</v>
      </c>
      <c r="AW19" s="33">
        <v>0</v>
      </c>
      <c r="AX19" s="31">
        <f t="shared" si="6"/>
        <v>45.833333333333336</v>
      </c>
      <c r="AY19" s="32">
        <v>1</v>
      </c>
      <c r="AZ19" s="32">
        <v>0</v>
      </c>
      <c r="BA19" s="32">
        <v>0</v>
      </c>
      <c r="BB19" s="32">
        <v>0</v>
      </c>
      <c r="BC19" s="32">
        <v>0</v>
      </c>
      <c r="BD19" s="32">
        <v>3</v>
      </c>
      <c r="BE19" s="32">
        <v>0</v>
      </c>
      <c r="BF19" s="31">
        <f t="shared" si="7"/>
        <v>4</v>
      </c>
      <c r="BG19" s="34">
        <f t="shared" si="8"/>
        <v>49.833333333333336</v>
      </c>
      <c r="BH19" s="34">
        <f t="shared" si="9"/>
        <v>0</v>
      </c>
      <c r="BI19" s="28"/>
      <c r="BJ19" s="28"/>
      <c r="BK19" s="28"/>
      <c r="BL19" s="28"/>
      <c r="BM19" s="28"/>
      <c r="BN19" s="28"/>
      <c r="BO19" s="28"/>
      <c r="BP19" s="28"/>
      <c r="BQ19" s="28">
        <v>70</v>
      </c>
      <c r="BR19" s="28">
        <v>70</v>
      </c>
      <c r="BS19" s="28">
        <v>50</v>
      </c>
      <c r="BT19" s="35">
        <v>65</v>
      </c>
      <c r="BU19" s="35">
        <f t="shared" si="11"/>
        <v>0</v>
      </c>
    </row>
    <row r="20" spans="1:73" ht="12.75" customHeight="1">
      <c r="A20" s="2">
        <v>14</v>
      </c>
      <c r="B20" s="36" t="s">
        <v>38</v>
      </c>
      <c r="C20" t="s">
        <v>52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  <c r="M20" s="7">
        <v>1</v>
      </c>
      <c r="N20" s="44">
        <v>0.5</v>
      </c>
      <c r="O20" s="7">
        <v>1</v>
      </c>
      <c r="P20" s="7">
        <v>1</v>
      </c>
      <c r="Q20" s="7">
        <v>1</v>
      </c>
      <c r="R20" s="7">
        <v>1</v>
      </c>
      <c r="S20" s="7">
        <v>1</v>
      </c>
      <c r="T20" s="7">
        <v>1</v>
      </c>
      <c r="U20" s="7">
        <v>1</v>
      </c>
      <c r="V20" s="7">
        <v>1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7">
        <v>1</v>
      </c>
      <c r="AD20" s="7">
        <v>1</v>
      </c>
      <c r="AE20" s="7">
        <v>1</v>
      </c>
      <c r="AF20" s="30">
        <f t="shared" si="0"/>
        <v>28</v>
      </c>
      <c r="AG20" s="30">
        <f t="shared" si="1"/>
        <v>1</v>
      </c>
      <c r="AH20" s="30">
        <f t="shared" si="2"/>
        <v>0</v>
      </c>
      <c r="AI20" s="31">
        <f t="shared" si="3"/>
        <v>0.5</v>
      </c>
      <c r="AJ20" s="30">
        <f t="shared" si="4"/>
        <v>100</v>
      </c>
      <c r="AK20" s="30">
        <f t="shared" si="5"/>
        <v>0</v>
      </c>
      <c r="AL20" s="6">
        <v>100</v>
      </c>
      <c r="AM20" s="6">
        <v>100</v>
      </c>
      <c r="AN20" s="6">
        <v>100</v>
      </c>
      <c r="AO20" s="6">
        <v>90</v>
      </c>
      <c r="AP20" s="6">
        <v>100</v>
      </c>
      <c r="AQ20" s="6">
        <v>100</v>
      </c>
      <c r="AR20" s="6">
        <v>100</v>
      </c>
      <c r="AS20" s="6">
        <v>100</v>
      </c>
      <c r="AT20" s="6">
        <v>100</v>
      </c>
      <c r="AU20" s="39">
        <v>0</v>
      </c>
      <c r="AV20" s="39">
        <v>0</v>
      </c>
      <c r="AW20" s="39">
        <v>0</v>
      </c>
      <c r="AX20" s="31">
        <f t="shared" si="6"/>
        <v>74.16666666666667</v>
      </c>
      <c r="AY20" s="6">
        <v>1</v>
      </c>
      <c r="AZ20" s="6">
        <v>1</v>
      </c>
      <c r="BA20" s="6">
        <v>3</v>
      </c>
      <c r="BB20" s="6">
        <v>3</v>
      </c>
      <c r="BC20" s="6">
        <v>3</v>
      </c>
      <c r="BD20" s="6">
        <v>3</v>
      </c>
      <c r="BE20" s="6">
        <v>3</v>
      </c>
      <c r="BF20" s="31">
        <f t="shared" si="7"/>
        <v>17</v>
      </c>
      <c r="BG20" s="41">
        <f t="shared" si="8"/>
        <v>90.66666666666667</v>
      </c>
      <c r="BH20" s="41">
        <f t="shared" si="9"/>
        <v>0</v>
      </c>
      <c r="BI20" s="7"/>
      <c r="BJ20" s="7"/>
      <c r="BK20" s="7"/>
      <c r="BL20" s="7"/>
      <c r="BM20" s="7"/>
      <c r="BN20" s="7"/>
      <c r="BO20" s="7"/>
      <c r="BT20" s="8"/>
      <c r="BU20" s="8"/>
    </row>
    <row r="21" spans="1:73" ht="12.75" customHeight="1">
      <c r="A21" s="25">
        <v>15</v>
      </c>
      <c r="B21" s="25" t="s">
        <v>38</v>
      </c>
      <c r="C21" s="26" t="s">
        <v>53</v>
      </c>
      <c r="D21" s="28">
        <v>1</v>
      </c>
      <c r="E21" s="28">
        <v>1</v>
      </c>
      <c r="F21" s="28">
        <v>1</v>
      </c>
      <c r="G21" s="28">
        <v>1</v>
      </c>
      <c r="H21" s="28">
        <v>1</v>
      </c>
      <c r="I21" s="28">
        <v>1</v>
      </c>
      <c r="J21" s="28">
        <v>1</v>
      </c>
      <c r="K21" s="28">
        <v>1</v>
      </c>
      <c r="L21" s="28">
        <v>1</v>
      </c>
      <c r="M21" s="28">
        <v>1</v>
      </c>
      <c r="N21" s="43">
        <v>0.5</v>
      </c>
      <c r="O21" s="28">
        <v>1</v>
      </c>
      <c r="P21" s="28">
        <v>1</v>
      </c>
      <c r="Q21" s="28">
        <v>1</v>
      </c>
      <c r="R21" s="28">
        <v>1</v>
      </c>
      <c r="S21" s="28">
        <v>1</v>
      </c>
      <c r="T21" s="28">
        <v>1</v>
      </c>
      <c r="U21" s="28">
        <v>1</v>
      </c>
      <c r="V21" s="28">
        <v>1</v>
      </c>
      <c r="W21" s="28">
        <v>1</v>
      </c>
      <c r="X21" s="28">
        <v>1</v>
      </c>
      <c r="Y21" s="28">
        <v>1</v>
      </c>
      <c r="Z21" s="28">
        <v>1</v>
      </c>
      <c r="AA21" s="28">
        <v>1</v>
      </c>
      <c r="AB21" s="28">
        <v>1</v>
      </c>
      <c r="AC21" s="28">
        <v>1</v>
      </c>
      <c r="AD21" s="28">
        <v>1</v>
      </c>
      <c r="AE21" s="28">
        <v>1</v>
      </c>
      <c r="AF21" s="30">
        <f t="shared" si="0"/>
        <v>28</v>
      </c>
      <c r="AG21" s="30">
        <f t="shared" si="1"/>
        <v>1</v>
      </c>
      <c r="AH21" s="30">
        <f t="shared" si="2"/>
        <v>0</v>
      </c>
      <c r="AI21" s="31">
        <f t="shared" si="3"/>
        <v>0.5</v>
      </c>
      <c r="AJ21" s="30">
        <f t="shared" si="4"/>
        <v>100</v>
      </c>
      <c r="AK21" s="30">
        <f t="shared" si="5"/>
        <v>0</v>
      </c>
      <c r="AL21" s="32">
        <v>100</v>
      </c>
      <c r="AM21" s="33">
        <v>70</v>
      </c>
      <c r="AN21" s="33">
        <v>70</v>
      </c>
      <c r="AO21" s="33">
        <v>70</v>
      </c>
      <c r="AP21" s="33">
        <v>0</v>
      </c>
      <c r="AQ21" s="32">
        <v>70</v>
      </c>
      <c r="AR21" s="32">
        <v>70</v>
      </c>
      <c r="AS21" s="32">
        <v>70</v>
      </c>
      <c r="AT21" s="32">
        <v>70</v>
      </c>
      <c r="AU21" s="32">
        <v>100</v>
      </c>
      <c r="AV21" s="32">
        <v>100</v>
      </c>
      <c r="AW21" s="32">
        <v>70</v>
      </c>
      <c r="AX21" s="31">
        <f t="shared" si="6"/>
        <v>71.66666666666667</v>
      </c>
      <c r="AY21" s="32">
        <v>1</v>
      </c>
      <c r="AZ21" s="32">
        <v>0</v>
      </c>
      <c r="BA21" s="32">
        <v>3</v>
      </c>
      <c r="BB21" s="32">
        <v>3</v>
      </c>
      <c r="BC21" s="32">
        <v>3</v>
      </c>
      <c r="BD21" s="32">
        <v>3</v>
      </c>
      <c r="BE21" s="32">
        <v>3</v>
      </c>
      <c r="BF21" s="31">
        <f t="shared" si="7"/>
        <v>16</v>
      </c>
      <c r="BG21" s="41">
        <f t="shared" si="8"/>
        <v>87.16666666666667</v>
      </c>
      <c r="BH21" s="41">
        <f t="shared" si="9"/>
        <v>0</v>
      </c>
      <c r="BI21" s="7"/>
      <c r="BJ21" s="7"/>
      <c r="BK21" s="7"/>
      <c r="BL21" s="7"/>
      <c r="BM21" s="7"/>
      <c r="BN21" s="7"/>
      <c r="BO21" s="7"/>
      <c r="BT21" s="8"/>
      <c r="BU21" s="8"/>
    </row>
    <row r="22" spans="1:73" ht="12.75" customHeight="1">
      <c r="A22" s="2">
        <v>16</v>
      </c>
      <c r="B22" s="36" t="s">
        <v>38</v>
      </c>
      <c r="C22" t="s">
        <v>54</v>
      </c>
      <c r="D22" s="7">
        <v>1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7">
        <v>1</v>
      </c>
      <c r="AE22" s="7">
        <v>1</v>
      </c>
      <c r="AF22" s="30">
        <f t="shared" si="0"/>
        <v>28</v>
      </c>
      <c r="AG22" s="30">
        <f t="shared" si="1"/>
        <v>0</v>
      </c>
      <c r="AH22" s="30">
        <f t="shared" si="2"/>
        <v>0</v>
      </c>
      <c r="AI22" s="31">
        <f t="shared" si="3"/>
        <v>0</v>
      </c>
      <c r="AJ22" s="30">
        <f t="shared" si="4"/>
        <v>100</v>
      </c>
      <c r="AK22" s="30">
        <f t="shared" si="5"/>
        <v>0</v>
      </c>
      <c r="AL22" s="6">
        <v>100</v>
      </c>
      <c r="AM22" s="6">
        <v>100</v>
      </c>
      <c r="AN22" s="6">
        <v>100</v>
      </c>
      <c r="AO22" s="6">
        <v>90</v>
      </c>
      <c r="AP22" s="6">
        <v>100</v>
      </c>
      <c r="AQ22" s="6">
        <v>100</v>
      </c>
      <c r="AR22" s="6">
        <v>100</v>
      </c>
      <c r="AS22" s="6">
        <v>100</v>
      </c>
      <c r="AT22" s="6">
        <v>100</v>
      </c>
      <c r="AU22" s="39">
        <v>0</v>
      </c>
      <c r="AV22" s="39">
        <v>0</v>
      </c>
      <c r="AW22" s="39">
        <v>0</v>
      </c>
      <c r="AX22" s="31">
        <f t="shared" si="6"/>
        <v>74.16666666666667</v>
      </c>
      <c r="AY22" s="6">
        <v>1</v>
      </c>
      <c r="AZ22" s="6">
        <v>1</v>
      </c>
      <c r="BA22" s="6">
        <v>3</v>
      </c>
      <c r="BB22" s="6">
        <v>3</v>
      </c>
      <c r="BC22" s="6">
        <v>3</v>
      </c>
      <c r="BD22" s="6">
        <v>3</v>
      </c>
      <c r="BE22" s="6">
        <v>3</v>
      </c>
      <c r="BF22" s="31">
        <f t="shared" si="7"/>
        <v>17</v>
      </c>
      <c r="BG22" s="41">
        <f t="shared" si="8"/>
        <v>91.16666666666667</v>
      </c>
      <c r="BH22" s="41">
        <f t="shared" si="9"/>
        <v>0</v>
      </c>
      <c r="BI22" s="7"/>
      <c r="BJ22" s="7"/>
      <c r="BK22" s="7"/>
      <c r="BL22" s="7"/>
      <c r="BM22" s="7"/>
      <c r="BN22" s="7"/>
      <c r="BO22" s="7"/>
      <c r="BT22" s="8"/>
      <c r="BU22" s="8"/>
    </row>
    <row r="23" spans="1:60" ht="14.25" customHeight="1">
      <c r="A23" s="46"/>
      <c r="B23" s="47"/>
      <c r="C23" s="17" t="s">
        <v>55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>
        <f>AVERAGE(AF7:AF22)</f>
        <v>23.375</v>
      </c>
      <c r="AG23" s="48">
        <f>AVERAGE(AG7:AG22)</f>
        <v>0.4375</v>
      </c>
      <c r="AH23" s="48">
        <f>AVERAGE(AH7:AH22)</f>
        <v>4.625</v>
      </c>
      <c r="AI23" s="48">
        <f>AVERAGE(AI7:AI22)</f>
        <v>4.84375</v>
      </c>
      <c r="AJ23" s="48">
        <f>AVERAGE(AJ7:AJ22)</f>
        <v>83.48214285714286</v>
      </c>
      <c r="AK23" s="48"/>
      <c r="AL23" s="49">
        <f>AVERAGE(AL7:AL22)</f>
        <v>100</v>
      </c>
      <c r="AM23" s="49">
        <f>AVERAGE(AM7:AM22)</f>
        <v>75.625</v>
      </c>
      <c r="AN23" s="49">
        <f>AVERAGE(AN7:AN22)</f>
        <v>75.625</v>
      </c>
      <c r="AO23" s="49">
        <f>AVERAGE(AO7:AO22)</f>
        <v>47.5</v>
      </c>
      <c r="AP23" s="49">
        <f>AVERAGE(AP7:AP22)</f>
        <v>18.75</v>
      </c>
      <c r="AQ23" s="49">
        <f>AVERAGE(AQ7:AQ22)</f>
        <v>70</v>
      </c>
      <c r="AR23" s="49">
        <f>AVERAGE(AR7:AR22)</f>
        <v>81.25</v>
      </c>
      <c r="AS23" s="49">
        <f>AVERAGE(AS7:AS22)</f>
        <v>68.125</v>
      </c>
      <c r="AT23" s="49">
        <f>AVERAGE(AT7:AT22)</f>
        <v>50.625</v>
      </c>
      <c r="AU23" s="49">
        <f>AVERAGE(AU7:AU22)</f>
        <v>18.75</v>
      </c>
      <c r="AV23" s="49">
        <f>AVERAGE(AV7:AV22)</f>
        <v>18.75</v>
      </c>
      <c r="AW23" s="49">
        <f>AVERAGE(AW7:AW22)</f>
        <v>13.125</v>
      </c>
      <c r="AX23" s="48">
        <f>AVERAGE(AX7:AX22)</f>
        <v>53.177083333333336</v>
      </c>
      <c r="AY23" s="49">
        <f>AVERAGE(AY7:AY22)</f>
        <v>0.75</v>
      </c>
      <c r="AZ23" s="49">
        <f>AVERAGE(AZ7:AZ22)</f>
        <v>0.5</v>
      </c>
      <c r="BA23" s="49">
        <f>AVERAGE(BA7:BA22)</f>
        <v>2.25</v>
      </c>
      <c r="BB23" s="49">
        <f>AVERAGE(BB7:BB22)</f>
        <v>2.25</v>
      </c>
      <c r="BC23" s="49">
        <f>AVERAGE(BC7:BC22)</f>
        <v>1.6875</v>
      </c>
      <c r="BD23" s="49">
        <f>AVERAGE(BD7:BD22)</f>
        <v>3</v>
      </c>
      <c r="BE23" s="49">
        <f>AVERAGE(BE7:BE22)</f>
        <v>2.25</v>
      </c>
      <c r="BF23" s="49">
        <f>AVERAGE(BF7:BF22)</f>
        <v>12.6875</v>
      </c>
      <c r="BG23" s="49">
        <f>AVERAGE(BG7:BG22)</f>
        <v>61.020833333333336</v>
      </c>
      <c r="BH23" s="50">
        <f t="shared" si="9"/>
        <v>0</v>
      </c>
    </row>
    <row r="25" spans="2:60" ht="14.25" customHeight="1">
      <c r="B25" s="51" t="s">
        <v>56</v>
      </c>
      <c r="BH25" s="52"/>
    </row>
    <row r="26" spans="2:60" ht="14.25" customHeight="1">
      <c r="B26" s="8">
        <v>1</v>
      </c>
      <c r="C26" s="1" t="s">
        <v>57</v>
      </c>
      <c r="BH26" s="52"/>
    </row>
    <row r="27" spans="2:60" ht="14.25" customHeight="1">
      <c r="B27" s="53">
        <v>1</v>
      </c>
      <c r="C27" s="1" t="s">
        <v>58</v>
      </c>
      <c r="BH27" s="52"/>
    </row>
    <row r="28" spans="2:60" ht="14.25" customHeight="1">
      <c r="B28" s="53">
        <v>0.5</v>
      </c>
      <c r="C28" s="1" t="s">
        <v>59</v>
      </c>
      <c r="BH28" s="52"/>
    </row>
    <row r="29" spans="2:60" ht="14.25" customHeight="1">
      <c r="B29" s="54">
        <v>0</v>
      </c>
      <c r="C29" s="1" t="s">
        <v>60</v>
      </c>
      <c r="BH29" s="52"/>
    </row>
    <row r="30" ht="14.25" customHeight="1"/>
    <row r="31" ht="14.25" customHeight="1">
      <c r="B31" s="51" t="s">
        <v>61</v>
      </c>
    </row>
    <row r="32" spans="2:3" ht="14.25" customHeight="1">
      <c r="B32" s="2">
        <v>1</v>
      </c>
      <c r="C32" t="s">
        <v>62</v>
      </c>
    </row>
    <row r="33" spans="2:3" ht="14.25" customHeight="1">
      <c r="B33" s="2">
        <v>2</v>
      </c>
      <c r="C33" t="s">
        <v>63</v>
      </c>
    </row>
    <row r="34" spans="2:3" ht="14.25" customHeight="1">
      <c r="B34" s="2">
        <v>3</v>
      </c>
      <c r="C34" t="s">
        <v>64</v>
      </c>
    </row>
    <row r="35" spans="2:3" ht="14.25" customHeight="1">
      <c r="B35" s="2">
        <v>4</v>
      </c>
      <c r="C35" t="s">
        <v>65</v>
      </c>
    </row>
    <row r="36" spans="2:3" ht="14.25" customHeight="1">
      <c r="B36" s="2">
        <v>5</v>
      </c>
      <c r="C36" t="s">
        <v>66</v>
      </c>
    </row>
    <row r="37" spans="2:3" ht="14.25" customHeight="1">
      <c r="B37" s="2">
        <v>6</v>
      </c>
      <c r="C37" t="s">
        <v>67</v>
      </c>
    </row>
    <row r="38" spans="2:3" ht="14.25" customHeight="1">
      <c r="B38" s="2">
        <v>7</v>
      </c>
      <c r="C38" t="s">
        <v>68</v>
      </c>
    </row>
    <row r="39" spans="2:3" ht="14.25" customHeight="1">
      <c r="B39" s="2">
        <v>8</v>
      </c>
      <c r="C39" t="s">
        <v>69</v>
      </c>
    </row>
    <row r="40" spans="2:3" ht="14.25" customHeight="1">
      <c r="B40" s="2">
        <v>9</v>
      </c>
      <c r="C40" t="s">
        <v>70</v>
      </c>
    </row>
    <row r="41" spans="2:3" ht="14.25" customHeight="1">
      <c r="B41" s="2">
        <v>10</v>
      </c>
      <c r="C41" t="s">
        <v>71</v>
      </c>
    </row>
    <row r="42" spans="2:3" ht="14.25" customHeight="1">
      <c r="B42" s="2">
        <v>11</v>
      </c>
      <c r="C42" t="s">
        <v>72</v>
      </c>
    </row>
    <row r="43" spans="2:3" ht="14.25" customHeight="1">
      <c r="B43" s="2">
        <v>12</v>
      </c>
      <c r="C43" t="s">
        <v>73</v>
      </c>
    </row>
    <row r="44" spans="2:3" ht="14.25" customHeight="1">
      <c r="B44" s="2">
        <v>13</v>
      </c>
      <c r="C44" t="s">
        <v>74</v>
      </c>
    </row>
    <row r="45" spans="2:3" ht="14.25" customHeight="1">
      <c r="B45" s="2">
        <v>14</v>
      </c>
      <c r="C45" t="s">
        <v>75</v>
      </c>
    </row>
    <row r="46" spans="2:3" ht="14.25" customHeight="1">
      <c r="B46" s="2">
        <v>15</v>
      </c>
      <c r="C46" t="s">
        <v>76</v>
      </c>
    </row>
    <row r="47" spans="2:3" ht="14.25" customHeight="1">
      <c r="B47" s="2">
        <v>16</v>
      </c>
      <c r="C47" t="s">
        <v>77</v>
      </c>
    </row>
    <row r="48" spans="2:3" ht="14.25" customHeight="1">
      <c r="B48" s="2">
        <v>17</v>
      </c>
      <c r="C48" t="s">
        <v>78</v>
      </c>
    </row>
    <row r="49" spans="2:3" ht="14.25" customHeight="1">
      <c r="B49" s="2">
        <v>18</v>
      </c>
      <c r="C49" t="s">
        <v>79</v>
      </c>
    </row>
    <row r="50" spans="2:3" ht="14.25" customHeight="1">
      <c r="B50" s="2">
        <v>19</v>
      </c>
      <c r="C50" t="s">
        <v>80</v>
      </c>
    </row>
    <row r="51" spans="2:3" ht="14.25" customHeight="1">
      <c r="B51" s="2">
        <v>20</v>
      </c>
      <c r="C51" t="s">
        <v>81</v>
      </c>
    </row>
    <row r="52" spans="2:3" ht="14.25" customHeight="1">
      <c r="B52" s="2">
        <v>21</v>
      </c>
      <c r="C52" t="s">
        <v>82</v>
      </c>
    </row>
    <row r="53" spans="2:3" ht="14.25" customHeight="1">
      <c r="B53" s="2">
        <v>22</v>
      </c>
      <c r="C53" t="s">
        <v>83</v>
      </c>
    </row>
    <row r="54" spans="2:3" ht="14.25" customHeight="1">
      <c r="B54" s="2">
        <v>23</v>
      </c>
      <c r="C54" t="s">
        <v>84</v>
      </c>
    </row>
    <row r="55" spans="2:3" ht="14.25" customHeight="1">
      <c r="B55" s="2">
        <v>24</v>
      </c>
      <c r="C55" t="s">
        <v>85</v>
      </c>
    </row>
    <row r="56" spans="2:3" ht="14.25" customHeight="1">
      <c r="B56" s="2">
        <v>25</v>
      </c>
      <c r="C56" t="s">
        <v>86</v>
      </c>
    </row>
    <row r="57" spans="2:3" ht="14.25" customHeight="1">
      <c r="B57" s="2">
        <v>26</v>
      </c>
      <c r="C57" t="s">
        <v>87</v>
      </c>
    </row>
    <row r="58" spans="2:3" ht="14.25" customHeight="1">
      <c r="B58" s="2">
        <v>27</v>
      </c>
      <c r="C58" t="s">
        <v>88</v>
      </c>
    </row>
    <row r="59" spans="2:3" ht="14.25" customHeight="1">
      <c r="B59" s="2">
        <v>28</v>
      </c>
      <c r="C59" t="s">
        <v>89</v>
      </c>
    </row>
    <row r="60" ht="14.25" customHeight="1">
      <c r="C60"/>
    </row>
    <row r="61" spans="2:3" ht="14.25" customHeight="1">
      <c r="B61" s="19" t="s">
        <v>7</v>
      </c>
      <c r="C61" t="s">
        <v>90</v>
      </c>
    </row>
    <row r="62" spans="2:3" ht="14.25" customHeight="1">
      <c r="B62" s="19" t="s">
        <v>8</v>
      </c>
      <c r="C62" t="s">
        <v>91</v>
      </c>
    </row>
    <row r="63" spans="2:3" ht="14.25" customHeight="1">
      <c r="B63" s="19" t="s">
        <v>9</v>
      </c>
      <c r="C63" t="s">
        <v>92</v>
      </c>
    </row>
    <row r="64" spans="2:3" ht="14.25" customHeight="1">
      <c r="B64" s="20" t="s">
        <v>10</v>
      </c>
      <c r="C64" t="s">
        <v>93</v>
      </c>
    </row>
    <row r="65" spans="2:3" ht="14.25" customHeight="1">
      <c r="B65" s="19" t="s">
        <v>11</v>
      </c>
      <c r="C65" t="s">
        <v>94</v>
      </c>
    </row>
    <row r="66" spans="2:3" ht="14.25" customHeight="1">
      <c r="B66" s="19" t="s">
        <v>12</v>
      </c>
      <c r="C66" t="s">
        <v>95</v>
      </c>
    </row>
    <row r="67" ht="14.25" customHeight="1"/>
    <row r="68" ht="14.25" customHeight="1">
      <c r="B68" s="51" t="s">
        <v>96</v>
      </c>
    </row>
    <row r="69" spans="2:3" ht="14.25" customHeight="1">
      <c r="B69" s="55" t="s">
        <v>13</v>
      </c>
      <c r="C69" t="s">
        <v>97</v>
      </c>
    </row>
    <row r="70" spans="2:3" ht="14.25" customHeight="1">
      <c r="B70" s="55" t="s">
        <v>14</v>
      </c>
      <c r="C70" t="s">
        <v>98</v>
      </c>
    </row>
    <row r="71" spans="2:3" ht="14.25" customHeight="1">
      <c r="B71" s="55" t="s">
        <v>15</v>
      </c>
      <c r="C71" t="s">
        <v>99</v>
      </c>
    </row>
    <row r="72" spans="2:3" ht="14.25" customHeight="1">
      <c r="B72" s="55" t="s">
        <v>16</v>
      </c>
      <c r="C72" t="s">
        <v>100</v>
      </c>
    </row>
    <row r="73" spans="2:3" ht="14.25" customHeight="1">
      <c r="B73" s="55" t="s">
        <v>17</v>
      </c>
      <c r="C73" t="s">
        <v>101</v>
      </c>
    </row>
    <row r="74" spans="2:3" ht="14.25" customHeight="1">
      <c r="B74" s="55" t="s">
        <v>18</v>
      </c>
      <c r="C74" t="s">
        <v>102</v>
      </c>
    </row>
    <row r="75" spans="2:3" ht="14.25" customHeight="1">
      <c r="B75" s="55" t="s">
        <v>19</v>
      </c>
      <c r="C75" t="s">
        <v>103</v>
      </c>
    </row>
    <row r="76" spans="2:3" ht="14.25" customHeight="1">
      <c r="B76" s="55" t="s">
        <v>20</v>
      </c>
      <c r="C76" t="s">
        <v>104</v>
      </c>
    </row>
    <row r="77" spans="2:3" ht="14.25" customHeight="1">
      <c r="B77" s="55" t="s">
        <v>21</v>
      </c>
      <c r="C77" t="s">
        <v>105</v>
      </c>
    </row>
    <row r="78" spans="2:3" ht="14.25" customHeight="1">
      <c r="B78" s="55" t="s">
        <v>22</v>
      </c>
      <c r="C78" t="s">
        <v>106</v>
      </c>
    </row>
    <row r="79" spans="2:3" ht="14.25" customHeight="1">
      <c r="B79" s="55" t="s">
        <v>23</v>
      </c>
      <c r="C79" t="s">
        <v>107</v>
      </c>
    </row>
    <row r="80" spans="2:3" ht="14.25" customHeight="1">
      <c r="B80" s="55" t="s">
        <v>24</v>
      </c>
      <c r="C80" t="s">
        <v>108</v>
      </c>
    </row>
    <row r="81" ht="14.25" customHeight="1">
      <c r="C81"/>
    </row>
    <row r="82" spans="2:3" ht="14.25" customHeight="1">
      <c r="B82" s="20" t="s">
        <v>25</v>
      </c>
      <c r="C82" t="s">
        <v>109</v>
      </c>
    </row>
    <row r="83" ht="14.25" customHeight="1"/>
    <row r="84" ht="14.25" customHeight="1">
      <c r="B84" s="51" t="s">
        <v>110</v>
      </c>
    </row>
    <row r="85" spans="2:3" ht="14.25" customHeight="1">
      <c r="B85" s="2" t="s">
        <v>26</v>
      </c>
      <c r="C85" t="s">
        <v>111</v>
      </c>
    </row>
    <row r="86" spans="2:3" ht="14.25" customHeight="1">
      <c r="B86" s="2" t="s">
        <v>27</v>
      </c>
      <c r="C86" t="s">
        <v>112</v>
      </c>
    </row>
    <row r="87" spans="2:3" ht="14.25" customHeight="1">
      <c r="B87" s="2" t="s">
        <v>28</v>
      </c>
      <c r="C87" t="s">
        <v>113</v>
      </c>
    </row>
    <row r="88" spans="2:3" ht="14.25" customHeight="1">
      <c r="B88" s="2" t="s">
        <v>29</v>
      </c>
      <c r="C88" t="s">
        <v>114</v>
      </c>
    </row>
    <row r="89" spans="2:3" ht="14.25" customHeight="1">
      <c r="B89" s="2" t="s">
        <v>30</v>
      </c>
      <c r="C89" t="s">
        <v>115</v>
      </c>
    </row>
    <row r="90" spans="2:3" ht="14.25" customHeight="1">
      <c r="B90" s="2" t="s">
        <v>31</v>
      </c>
      <c r="C90" t="s">
        <v>116</v>
      </c>
    </row>
    <row r="91" spans="2:3" ht="14.25" customHeight="1">
      <c r="B91" s="2" t="s">
        <v>32</v>
      </c>
      <c r="C91" t="s">
        <v>117</v>
      </c>
    </row>
    <row r="92" ht="14.25" customHeight="1">
      <c r="C92"/>
    </row>
    <row r="93" ht="14.25" customHeight="1">
      <c r="C93"/>
    </row>
    <row r="94" ht="14.25" customHeight="1">
      <c r="C94"/>
    </row>
    <row r="95" ht="14.25" customHeight="1">
      <c r="C95"/>
    </row>
    <row r="96" ht="14.25" customHeight="1">
      <c r="C96"/>
    </row>
    <row r="97" ht="14.25" customHeight="1">
      <c r="C97"/>
    </row>
    <row r="98" ht="14.25" customHeight="1">
      <c r="C98"/>
    </row>
    <row r="99" ht="14.25" customHeight="1">
      <c r="C99"/>
    </row>
    <row r="100" ht="14.25" customHeight="1">
      <c r="C100"/>
    </row>
    <row r="101" spans="2:3" ht="14.25" customHeight="1">
      <c r="B101" s="20" t="s">
        <v>33</v>
      </c>
      <c r="C101" s="1" t="s">
        <v>118</v>
      </c>
    </row>
    <row r="102" ht="14.25" customHeight="1"/>
    <row r="103" spans="2:3" ht="14.25" customHeight="1">
      <c r="B103" s="20" t="s">
        <v>34</v>
      </c>
      <c r="C103" s="1" t="s">
        <v>119</v>
      </c>
    </row>
    <row r="104" spans="2:3" ht="14.25" customHeight="1">
      <c r="B104" s="20" t="s">
        <v>120</v>
      </c>
      <c r="C104" s="1" t="s">
        <v>121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activeCellId="1" sqref="BI13:BJ13 A1"/>
    </sheetView>
  </sheetViews>
  <sheetFormatPr defaultColWidth="9.140625" defaultRowHeight="12.75" customHeight="1"/>
  <cols>
    <col min="1" max="16384" width="10.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activeCellId="1" sqref="BI13:BJ13 A1"/>
    </sheetView>
  </sheetViews>
  <sheetFormatPr defaultColWidth="9.140625" defaultRowHeight="12.75" customHeight="1"/>
  <cols>
    <col min="1" max="16384" width="10.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25817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2019-06-04T06:19:31Z</dcterms:modified>
  <cp:category/>
  <cp:version/>
  <cp:contentType/>
  <cp:contentStatus/>
  <cp:revision>1076</cp:revision>
</cp:coreProperties>
</file>