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<sst xmlns="http://schemas.openxmlformats.org/spreadsheetml/2006/main" count="139" uniqueCount="127">
  <si>
    <t>Interfaces Gráficas para la Web</t>
  </si>
  <si>
    <t>Agosto – Diciembre 2016</t>
  </si>
  <si>
    <t>Calificaciones Finales</t>
  </si>
  <si>
    <t>Profesor: Rogelio Ferreira Escutia</t>
  </si>
  <si>
    <t>Carrera</t>
  </si>
  <si>
    <t>Nombre del Alumno</t>
  </si>
  <si>
    <t>Asi</t>
  </si>
  <si>
    <t>Ret</t>
  </si>
  <si>
    <t>Fal</t>
  </si>
  <si>
    <t>P-xF</t>
  </si>
  <si>
    <t>%A</t>
  </si>
  <si>
    <t>OA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</si>
  <si>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</si>
  <si>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</si>
  <si>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</si>
  <si>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</si>
  <si>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</si>
  <si>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</si>
  <si>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</si>
  <si>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</si>
  <si>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</si>
  <si>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</si>
  <si>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PdeP</t>
  </si>
  <si>
    <t>E1</t>
  </si>
  <si>
    <t>E2</t>
  </si>
  <si>
    <t>E3</t>
  </si>
  <si>
    <t>E4</t>
  </si>
  <si>
    <t>PdeE</t>
  </si>
  <si>
    <t>X1</t>
  </si>
  <si>
    <t>X2</t>
  </si>
  <si>
    <t>X3</t>
  </si>
  <si>
    <t>X4</t>
  </si>
  <si>
    <t>X5</t>
  </si>
  <si>
    <t>Extras</t>
  </si>
  <si>
    <t>Final</t>
  </si>
  <si>
    <t>Observaciones</t>
  </si>
  <si>
    <t>Final 2</t>
  </si>
  <si>
    <t>Observaciones2</t>
  </si>
  <si>
    <t>CASTAÑEDA TORRES IVAN DAVID</t>
  </si>
  <si>
    <t>GUIDO MOLINA MIGUEL AGUSTIN</t>
  </si>
  <si>
    <t>PALENCIA GUERRERO CARLOS ADRIAN</t>
  </si>
  <si>
    <t>PEÑALOZA ARIAS LUIS ALBERTO</t>
  </si>
  <si>
    <t>PIÑON RODRIGUEZ IVAN ALEXEI</t>
  </si>
  <si>
    <t>RANGEL RODRIGUEZ JALIL IGNACIO</t>
  </si>
  <si>
    <t>ARTEAGA PADILLA GUILLERMO</t>
  </si>
  <si>
    <t>BALLESTEROS LEON JAVIER</t>
  </si>
  <si>
    <t>CABRERA RAMIREZ MISAEL</t>
  </si>
  <si>
    <t>CORNEJO MORA FRANCISCO DANIEL</t>
  </si>
  <si>
    <t>REPETICION</t>
  </si>
  <si>
    <t>DOMINGUEZ MARQUEZ MARIANA</t>
  </si>
  <si>
    <t>GOMEZ VALENCIA YAIR SINUHE</t>
  </si>
  <si>
    <t>HERRERA MARTINEZ VANESSA ITZEL</t>
  </si>
  <si>
    <t>LOPEZ ARCOS MIGUEL ANGEL</t>
  </si>
  <si>
    <t>MORENO SANTOS RAUL ALEJANDRO</t>
  </si>
  <si>
    <t>OROZCO ROCHA HERIBERTO</t>
  </si>
  <si>
    <t>PEÑUÑURI ALCARAZ RODRIGO AXEL</t>
  </si>
  <si>
    <t>RICO TINOCO FERNANDO</t>
  </si>
  <si>
    <t>RODRIGUEZ IBARRA DAVID</t>
  </si>
  <si>
    <t>SOBERANO ORTIZ JOSE TRINIDAD</t>
  </si>
  <si>
    <t>YAÑEZ AYALA FRANCISCO ARON</t>
  </si>
  <si>
    <t>BUSTOS HERNANDEZ SALVADOR</t>
  </si>
  <si>
    <t>CERVANTES FERRUSCA CARLA</t>
  </si>
  <si>
    <t>CHAVEZ PEREZ CRISTIAN ESLIN</t>
  </si>
  <si>
    <t>GARCIA ESTRADA JOSE JONATHAN</t>
  </si>
  <si>
    <t>MANRIQUEZ CHAVEZ ALEJANDRA</t>
  </si>
  <si>
    <t>MOGICA MARTINEZ MARIANO</t>
  </si>
  <si>
    <t>PROMEDIOS</t>
  </si>
  <si>
    <t>Nomenclatura de Asistencia</t>
  </si>
  <si>
    <t>Asistencia</t>
  </si>
  <si>
    <t>Asistencia justificada</t>
  </si>
  <si>
    <t>Retardo</t>
  </si>
  <si>
    <t>Falta</t>
  </si>
  <si>
    <t>Asistencia al Laboratorio</t>
  </si>
  <si>
    <t>Miércoles 24 de agosto</t>
  </si>
  <si>
    <t>Jueves 25 de agosto</t>
  </si>
  <si>
    <t>Martes 30 de agosto (logo)</t>
  </si>
  <si>
    <t>Miércoles 31 de agosto</t>
  </si>
  <si>
    <t>Jueves 1 de septiembre</t>
  </si>
  <si>
    <t>Martes 6 de septiembre</t>
  </si>
  <si>
    <t>Miércoles 7 de septiembre</t>
  </si>
  <si>
    <t>Jueves 8 de septiembre</t>
  </si>
  <si>
    <t>Miércoles 14 de septiembre</t>
  </si>
  <si>
    <t>Martes 20 de septiembre (asistencia RWD)</t>
  </si>
  <si>
    <t>Miércoles 21 de septiembre (asistencia RWD)</t>
  </si>
  <si>
    <t>Jueves 22 de septiembre (asistencia RWD)</t>
  </si>
  <si>
    <t>Martes 27 de septiembre</t>
  </si>
  <si>
    <t>Miércoles 28 de septiembre</t>
  </si>
  <si>
    <t>Jueves 29 de septiembre</t>
  </si>
  <si>
    <t>Martes 4 de octubre</t>
  </si>
  <si>
    <t>Miércoles 5 de octubre</t>
  </si>
  <si>
    <t>Martes 11 de octubre</t>
  </si>
  <si>
    <t>Miércoles 12 de octubre</t>
  </si>
  <si>
    <t>Jueves 13 de octubre</t>
  </si>
  <si>
    <t>Martes 18 de octubre</t>
  </si>
  <si>
    <t>Miércoles 19 de octubre</t>
  </si>
  <si>
    <t>Martes 1 de noviembre</t>
  </si>
  <si>
    <t>Jueves 3 de noviembre</t>
  </si>
  <si>
    <t>Martes 8 de noviembre</t>
  </si>
  <si>
    <t>Miércoles 9 de noviembre</t>
  </si>
  <si>
    <t>Jueves 10 de noviembre</t>
  </si>
  <si>
    <t>Miércoles 16 de noviembre</t>
  </si>
  <si>
    <t>Jueves 17 de noviembre</t>
  </si>
  <si>
    <t>Martes 22 de noviembre</t>
  </si>
  <si>
    <t>Miércoles 23 de noviembre</t>
  </si>
  <si>
    <t>Prácticas</t>
  </si>
  <si>
    <t>Portafolio</t>
  </si>
  <si>
    <t>Tendencias de diseño Web</t>
  </si>
  <si>
    <t>Idea inicial y Diseño gráfico (logotipo manual)</t>
  </si>
  <si>
    <t>Idea inicial y Diseño gráfico (maquetado manual)</t>
  </si>
  <si>
    <t>Diseño gráfico (maquetado en línea)</t>
  </si>
  <si>
    <t>Página Web Principal con RWD</t>
  </si>
  <si>
    <t>Catálogo Gráfico con RWD</t>
  </si>
  <si>
    <t>Neuro Web Design</t>
  </si>
  <si>
    <t>Registro de Clientes</t>
  </si>
  <si>
    <t>Carrito de Compras</t>
  </si>
  <si>
    <t>Evaluaciones</t>
  </si>
  <si>
    <t>Examen escrito – Unidad 1 Fundamentos (23 de septiembre)</t>
  </si>
  <si>
    <t>Pruebas Automáticas (2 de diciembre)</t>
  </si>
  <si>
    <t>Pruebas Manuales (2 de diciembre)</t>
  </si>
  <si>
    <t>Pruebas de Usabilidad - Video (5 de diciembre)</t>
  </si>
  <si>
    <t>Puntos Extras</t>
  </si>
  <si>
    <t>Examen Diagnóstico</t>
  </si>
  <si>
    <t>Asistencia (18 de noviembre)</t>
  </si>
  <si>
    <t>Puntos Extras Totales</t>
  </si>
  <si>
    <t>Promedio Final = ( ( Prácticas + Evaluaciones ) / 2 ) - Faltas de Laboratorio + Puntos Extras</t>
  </si>
  <si>
    <t>Obs.</t>
  </si>
  <si>
    <t>&gt;= 70 “Aprobado”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</si>
</sst>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\ HH:MM\ AM/PM"/>
  </numFmts>
  <fonts count="13"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8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ont="1" applyFill="1" applyAlignment="1">
      <alignment wrapText="1"/>
    </xf>
    <xf numFmtId="164" fontId="1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Alignment="1">
      <alignment wrapText="1"/>
    </xf>
    <xf numFmtId="164" fontId="10" fillId="5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9" fillId="0" borderId="0" xfId="0" applyFont="1" applyAlignment="1">
      <alignment horizontal="center"/>
    </xf>
    <xf numFmtId="164" fontId="1" fillId="6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10" fillId="0" borderId="0" xfId="0" applyFont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2" fillId="0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1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12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02"/>
  <sheetViews>
    <sheetView tabSelected="1" zoomScale="65" zoomScaleNormal="65" workbookViewId="0" topLeftCell="A4">
      <pane xSplit="4714" topLeftCell="AQ4" activePane="topRight" state="split"/>
      <selection pane="topLeft" activeCell="A4" sqref="A4"/>
      <selection pane="topRight" activeCell="BA10" sqref="BA10"/>
    </sheetView>
  </sheetViews>
  <sheetFormatPr defaultColWidth="11.421875" defaultRowHeight="12.75"/>
  <cols>
    <col min="1" max="1" width="3.140625" style="1" customWidth="1"/>
    <col min="2" max="2" width="8.8515625" style="2" customWidth="1"/>
    <col min="3" max="3" width="43.8515625" style="1" customWidth="1"/>
    <col min="4" max="5" width="3.28125" style="3" customWidth="1"/>
    <col min="6" max="34" width="3.28125" style="4" customWidth="1"/>
    <col min="35" max="40" width="7.7109375" style="4" customWidth="1"/>
    <col min="41" max="50" width="5.140625" style="4" customWidth="1"/>
    <col min="51" max="51" width="7.7109375" style="4" customWidth="1"/>
    <col min="52" max="55" width="4.140625" style="4" customWidth="1"/>
    <col min="56" max="56" width="7.7109375" style="4" customWidth="1"/>
    <col min="57" max="61" width="4.140625" style="5" customWidth="1"/>
    <col min="62" max="62" width="7.7109375" style="5" customWidth="1"/>
    <col min="63" max="63" width="7.7109375" style="2" customWidth="1"/>
    <col min="64" max="64" width="21.57421875" style="2" customWidth="1"/>
    <col min="65" max="68" width="5.140625" style="2" customWidth="1"/>
    <col min="69" max="69" width="7.140625" style="2" customWidth="1"/>
    <col min="70" max="70" width="15.28125" style="2" customWidth="1"/>
    <col min="71" max="244" width="11.00390625" style="1" customWidth="1"/>
  </cols>
  <sheetData>
    <row r="1" spans="1:3" ht="18.75">
      <c r="A1" s="6" t="s">
        <v>0</v>
      </c>
      <c r="C1"/>
    </row>
    <row r="2" spans="1:69" ht="18">
      <c r="A2" s="7" t="s">
        <v>1</v>
      </c>
      <c r="C2"/>
      <c r="BQ2" s="8"/>
    </row>
    <row r="3" spans="1:69" ht="16.5">
      <c r="A3" s="9" t="s">
        <v>2</v>
      </c>
      <c r="C3"/>
      <c r="BQ3" s="8"/>
    </row>
    <row r="4" spans="1:69" ht="15.75">
      <c r="A4" s="10" t="s">
        <v>3</v>
      </c>
      <c r="C4"/>
      <c r="BQ4" s="8"/>
    </row>
    <row r="5" spans="3:69" ht="14.25">
      <c r="C5" s="11">
        <f ca="1">NOW()</f>
        <v>42718.598840763705</v>
      </c>
      <c r="BQ5" s="8"/>
    </row>
    <row r="6" spans="1:70" ht="14.25">
      <c r="A6" s="12"/>
      <c r="B6" s="13" t="s">
        <v>4</v>
      </c>
      <c r="C6" s="14" t="s">
        <v>5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5">
        <v>14</v>
      </c>
      <c r="R6" s="15">
        <v>15</v>
      </c>
      <c r="S6" s="15">
        <v>16</v>
      </c>
      <c r="T6" s="15">
        <v>17</v>
      </c>
      <c r="U6" s="15">
        <v>18</v>
      </c>
      <c r="V6" s="15">
        <v>19</v>
      </c>
      <c r="W6" s="15">
        <v>20</v>
      </c>
      <c r="X6" s="15">
        <v>21</v>
      </c>
      <c r="Y6" s="15">
        <v>22</v>
      </c>
      <c r="Z6" s="15">
        <v>23</v>
      </c>
      <c r="AA6" s="15">
        <v>24</v>
      </c>
      <c r="AB6" s="15">
        <v>25</v>
      </c>
      <c r="AC6" s="15">
        <v>26</v>
      </c>
      <c r="AD6" s="15">
        <v>27</v>
      </c>
      <c r="AE6" s="15">
        <v>28</v>
      </c>
      <c r="AF6" s="15">
        <v>29</v>
      </c>
      <c r="AG6" s="15">
        <v>30</v>
      </c>
      <c r="AH6" s="15">
        <v>31</v>
      </c>
      <c r="AI6" s="15" t="s">
        <v>6</v>
      </c>
      <c r="AJ6" s="15" t="s">
        <v>7</v>
      </c>
      <c r="AK6" s="15" t="s">
        <v>8</v>
      </c>
      <c r="AL6" s="15" t="s">
        <v>9</v>
      </c>
      <c r="AM6" s="15" t="s">
        <v>10</v>
      </c>
      <c r="AN6" s="15" t="s">
        <v>11</v>
      </c>
      <c r="AO6" s="15" t="s">
        <v>12</v>
      </c>
      <c r="AP6" s="15" t="s">
        <v>13</v>
      </c>
      <c r="AQ6" s="15" t="s">
        <v>14</v>
      </c>
      <c r="AR6" s="15" t="s">
        <v>15</v>
      </c>
      <c r="AS6" s="15" t="s">
        <v>16</v>
      </c>
      <c r="AT6" s="15" t="s">
        <v>17</v>
      </c>
      <c r="AU6" s="15" t="s">
        <v>18</v>
      </c>
      <c r="AV6" s="15" t="s">
        <v>19</v>
      </c>
      <c r="AW6" s="15" t="s">
        <v>20</v>
      </c>
      <c r="AX6" s="15" t="s">
        <v>21</v>
      </c>
      <c r="AY6" s="15" t="s">
        <v>22</v>
      </c>
      <c r="AZ6" s="15" t="s">
        <v>23</v>
      </c>
      <c r="BA6" s="15" t="s">
        <v>24</v>
      </c>
      <c r="BB6" s="15" t="s">
        <v>25</v>
      </c>
      <c r="BC6" s="15" t="s">
        <v>26</v>
      </c>
      <c r="BD6" s="15" t="s">
        <v>27</v>
      </c>
      <c r="BE6" s="15" t="s">
        <v>28</v>
      </c>
      <c r="BF6" s="15" t="s">
        <v>29</v>
      </c>
      <c r="BG6" s="15" t="s">
        <v>30</v>
      </c>
      <c r="BH6" s="15" t="s">
        <v>31</v>
      </c>
      <c r="BI6" s="15" t="s">
        <v>32</v>
      </c>
      <c r="BJ6" s="15" t="s">
        <v>33</v>
      </c>
      <c r="BK6" s="16" t="s">
        <v>34</v>
      </c>
      <c r="BL6" s="16" t="s">
        <v>35</v>
      </c>
      <c r="BM6" s="16" t="s">
        <v>13</v>
      </c>
      <c r="BN6" s="16" t="s">
        <v>14</v>
      </c>
      <c r="BO6" s="16" t="s">
        <v>15</v>
      </c>
      <c r="BP6" s="16" t="s">
        <v>24</v>
      </c>
      <c r="BQ6" s="17" t="s">
        <v>36</v>
      </c>
      <c r="BR6" s="17" t="s">
        <v>37</v>
      </c>
    </row>
    <row r="7" spans="1:70" ht="15">
      <c r="A7" s="18">
        <v>1</v>
      </c>
      <c r="B7" s="19"/>
      <c r="C7" s="20" t="s">
        <v>38</v>
      </c>
      <c r="D7" s="21">
        <v>0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1">
        <v>0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3">
        <v>1</v>
      </c>
      <c r="AB7" s="21">
        <v>0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24">
        <f aca="true" t="shared" si="0" ref="AI7:AI33">(COUNT(D7:AH7)-COUNTIF(D7:AH7,"0"))</f>
        <v>28</v>
      </c>
      <c r="AJ7" s="25">
        <f aca="true" t="shared" si="1" ref="AJ7:AJ33">COUNTIF(D7:AH7,"0.5")</f>
        <v>0</v>
      </c>
      <c r="AK7" s="25">
        <f aca="true" t="shared" si="2" ref="AK7:AK33">COUNTIF(D7:AH7,"0")</f>
        <v>3</v>
      </c>
      <c r="AL7" s="26">
        <f aca="true" t="shared" si="3" ref="AL7:AL33">(COUNT(D7:AH7)-SUM(D7:AH7))</f>
        <v>3</v>
      </c>
      <c r="AM7" s="25">
        <f aca="true" t="shared" si="4" ref="AM7:AM33">100-((COUNTIF(D7:AH7,"0")*100)/COUNT(D7:AH7))</f>
        <v>90.3225806451613</v>
      </c>
      <c r="AN7" s="25">
        <f aca="true" t="shared" si="5" ref="AN7:AN33">+IF(AM7&gt;=70,"SUF","REP")</f>
        <v>0</v>
      </c>
      <c r="AO7" s="27">
        <v>100</v>
      </c>
      <c r="AP7" s="27">
        <v>100</v>
      </c>
      <c r="AQ7" s="27">
        <v>100</v>
      </c>
      <c r="AR7" s="27">
        <v>100</v>
      </c>
      <c r="AS7" s="27">
        <v>100</v>
      </c>
      <c r="AT7" s="27">
        <v>100</v>
      </c>
      <c r="AU7" s="27">
        <v>90</v>
      </c>
      <c r="AV7" s="27">
        <v>100</v>
      </c>
      <c r="AW7" s="27">
        <v>100</v>
      </c>
      <c r="AX7" s="27">
        <v>100</v>
      </c>
      <c r="AY7" s="26">
        <f aca="true" t="shared" si="6" ref="AY7:AY33">AVERAGE(AO7:AX7)</f>
        <v>99</v>
      </c>
      <c r="AZ7" s="28">
        <v>72</v>
      </c>
      <c r="BA7" s="29">
        <v>40</v>
      </c>
      <c r="BB7" s="27">
        <v>83</v>
      </c>
      <c r="BC7" s="27">
        <v>100</v>
      </c>
      <c r="BD7" s="26">
        <f aca="true" t="shared" si="7" ref="BD7:BD33">AVERAGE(AZ7:BC7)</f>
        <v>73.75</v>
      </c>
      <c r="BE7" s="27">
        <v>0</v>
      </c>
      <c r="BF7" s="27">
        <v>1</v>
      </c>
      <c r="BG7" s="27">
        <v>0</v>
      </c>
      <c r="BH7" s="27">
        <v>0</v>
      </c>
      <c r="BI7" s="27">
        <v>0</v>
      </c>
      <c r="BJ7" s="26">
        <f aca="true" t="shared" si="8" ref="BJ7:BJ33">SUM(BE7:BI7)</f>
        <v>1</v>
      </c>
      <c r="BK7" s="30">
        <f aca="true" t="shared" si="9" ref="BK7:BK33">((AY7+BD7)/2)+BJ7-AL7</f>
        <v>84.375</v>
      </c>
      <c r="BL7" s="30">
        <f aca="true" t="shared" si="10" ref="BL7:BL15">+IF(BK7&gt;=70,"Aprobado","Segunda Oportunidad")</f>
        <v>0</v>
      </c>
      <c r="BM7"/>
      <c r="BN7"/>
      <c r="BO7"/>
      <c r="BP7"/>
      <c r="BQ7"/>
      <c r="BR7"/>
    </row>
    <row r="8" spans="1:70" ht="15">
      <c r="A8" s="31">
        <v>2</v>
      </c>
      <c r="B8"/>
      <c r="C8" s="32" t="s">
        <v>39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3">
        <v>0</v>
      </c>
      <c r="AA8" s="5">
        <v>1</v>
      </c>
      <c r="AB8" s="3">
        <v>0</v>
      </c>
      <c r="AC8" s="5">
        <v>1</v>
      </c>
      <c r="AD8" s="5">
        <v>1</v>
      </c>
      <c r="AE8" s="5">
        <v>1</v>
      </c>
      <c r="AF8" s="3">
        <v>0</v>
      </c>
      <c r="AG8" s="5">
        <v>1</v>
      </c>
      <c r="AH8" s="5">
        <v>1</v>
      </c>
      <c r="AI8" s="24">
        <f t="shared" si="0"/>
        <v>28</v>
      </c>
      <c r="AJ8" s="25">
        <f t="shared" si="1"/>
        <v>0</v>
      </c>
      <c r="AK8" s="25">
        <f t="shared" si="2"/>
        <v>3</v>
      </c>
      <c r="AL8" s="26">
        <f t="shared" si="3"/>
        <v>3</v>
      </c>
      <c r="AM8" s="25">
        <f t="shared" si="4"/>
        <v>90.3225806451613</v>
      </c>
      <c r="AN8" s="25">
        <f t="shared" si="5"/>
        <v>0</v>
      </c>
      <c r="AO8" s="5">
        <v>100</v>
      </c>
      <c r="AP8" s="5">
        <v>100</v>
      </c>
      <c r="AQ8" s="5">
        <v>100</v>
      </c>
      <c r="AR8" s="5">
        <v>100</v>
      </c>
      <c r="AS8" s="5">
        <v>80</v>
      </c>
      <c r="AT8" s="5">
        <v>100</v>
      </c>
      <c r="AU8" s="5">
        <v>90</v>
      </c>
      <c r="AV8" s="5">
        <v>100</v>
      </c>
      <c r="AW8" s="3">
        <v>0</v>
      </c>
      <c r="AX8" s="5">
        <v>90</v>
      </c>
      <c r="AY8" s="26">
        <f t="shared" si="6"/>
        <v>86</v>
      </c>
      <c r="AZ8" s="3">
        <v>60</v>
      </c>
      <c r="BA8" s="3">
        <v>46</v>
      </c>
      <c r="BB8" s="5">
        <v>75</v>
      </c>
      <c r="BC8" s="5">
        <v>100</v>
      </c>
      <c r="BD8" s="26">
        <f t="shared" si="7"/>
        <v>70.25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26">
        <f t="shared" si="8"/>
        <v>0</v>
      </c>
      <c r="BK8" s="30">
        <f t="shared" si="9"/>
        <v>75.125</v>
      </c>
      <c r="BL8" s="30">
        <f t="shared" si="10"/>
        <v>0</v>
      </c>
      <c r="BM8"/>
      <c r="BN8"/>
      <c r="BO8"/>
      <c r="BP8"/>
      <c r="BQ8"/>
      <c r="BR8"/>
    </row>
    <row r="9" spans="1:82" ht="15">
      <c r="A9" s="18">
        <v>3</v>
      </c>
      <c r="B9" s="19"/>
      <c r="C9" s="20" t="s">
        <v>40</v>
      </c>
      <c r="D9" s="22">
        <v>1</v>
      </c>
      <c r="E9" s="22">
        <v>1</v>
      </c>
      <c r="F9" s="21">
        <v>0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2">
        <v>1</v>
      </c>
      <c r="Q9" s="22">
        <v>1</v>
      </c>
      <c r="R9" s="22">
        <v>1</v>
      </c>
      <c r="S9" s="22">
        <v>1</v>
      </c>
      <c r="T9" s="22">
        <v>1</v>
      </c>
      <c r="U9" s="22">
        <v>1</v>
      </c>
      <c r="V9" s="22">
        <v>1</v>
      </c>
      <c r="W9" s="22">
        <v>1</v>
      </c>
      <c r="X9" s="22">
        <v>1</v>
      </c>
      <c r="Y9" s="22">
        <v>1</v>
      </c>
      <c r="Z9" s="22">
        <v>1</v>
      </c>
      <c r="AA9" s="22">
        <v>1</v>
      </c>
      <c r="AB9" s="21">
        <v>0</v>
      </c>
      <c r="AC9" s="22">
        <v>1</v>
      </c>
      <c r="AD9" s="22">
        <v>1</v>
      </c>
      <c r="AE9" s="22">
        <v>1</v>
      </c>
      <c r="AF9" s="21">
        <v>0</v>
      </c>
      <c r="AG9" s="22">
        <v>1</v>
      </c>
      <c r="AH9" s="22">
        <v>1</v>
      </c>
      <c r="AI9" s="24">
        <f t="shared" si="0"/>
        <v>25</v>
      </c>
      <c r="AJ9" s="25">
        <f t="shared" si="1"/>
        <v>0</v>
      </c>
      <c r="AK9" s="25">
        <f t="shared" si="2"/>
        <v>6</v>
      </c>
      <c r="AL9" s="26">
        <f t="shared" si="3"/>
        <v>6</v>
      </c>
      <c r="AM9" s="25">
        <f t="shared" si="4"/>
        <v>80.64516129032258</v>
      </c>
      <c r="AN9" s="25">
        <f t="shared" si="5"/>
        <v>0</v>
      </c>
      <c r="AO9" s="27">
        <v>100</v>
      </c>
      <c r="AP9" s="27">
        <v>100</v>
      </c>
      <c r="AQ9" s="27">
        <v>100</v>
      </c>
      <c r="AR9" s="27">
        <v>100</v>
      </c>
      <c r="AS9" s="27">
        <v>100</v>
      </c>
      <c r="AT9" s="27">
        <v>100</v>
      </c>
      <c r="AU9" s="27">
        <v>100</v>
      </c>
      <c r="AV9" s="27">
        <v>100</v>
      </c>
      <c r="AW9" s="33">
        <v>70</v>
      </c>
      <c r="AX9" s="33">
        <v>70</v>
      </c>
      <c r="AY9" s="26">
        <f t="shared" si="6"/>
        <v>94</v>
      </c>
      <c r="AZ9" s="29">
        <v>44</v>
      </c>
      <c r="BA9" s="29">
        <v>53</v>
      </c>
      <c r="BB9" s="27">
        <v>91</v>
      </c>
      <c r="BC9" s="27">
        <v>100</v>
      </c>
      <c r="BD9" s="26">
        <f t="shared" si="7"/>
        <v>72</v>
      </c>
      <c r="BE9" s="27">
        <v>0</v>
      </c>
      <c r="BF9" s="27">
        <v>0</v>
      </c>
      <c r="BG9" s="27">
        <v>0</v>
      </c>
      <c r="BH9" s="27">
        <v>0</v>
      </c>
      <c r="BI9" s="27">
        <v>0</v>
      </c>
      <c r="BJ9" s="26">
        <f t="shared" si="8"/>
        <v>0</v>
      </c>
      <c r="BK9" s="30">
        <f t="shared" si="9"/>
        <v>77</v>
      </c>
      <c r="BL9" s="30">
        <f t="shared" si="10"/>
        <v>0</v>
      </c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</row>
    <row r="10" spans="1:82" ht="15">
      <c r="A10" s="31">
        <v>4</v>
      </c>
      <c r="B10"/>
      <c r="C10" s="32" t="s">
        <v>41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3">
        <v>0</v>
      </c>
      <c r="W10" s="5">
        <v>1</v>
      </c>
      <c r="X10" s="5">
        <v>1</v>
      </c>
      <c r="Y10" s="5">
        <v>1</v>
      </c>
      <c r="Z10" s="5">
        <v>1</v>
      </c>
      <c r="AA10" s="5">
        <v>1</v>
      </c>
      <c r="AB10" s="3">
        <v>0</v>
      </c>
      <c r="AC10" s="5">
        <v>1</v>
      </c>
      <c r="AD10" s="5">
        <v>1</v>
      </c>
      <c r="AE10" s="5">
        <v>1</v>
      </c>
      <c r="AF10" s="3">
        <v>0</v>
      </c>
      <c r="AG10" s="5">
        <v>1</v>
      </c>
      <c r="AH10" s="3">
        <v>0</v>
      </c>
      <c r="AI10" s="24">
        <f t="shared" si="0"/>
        <v>27</v>
      </c>
      <c r="AJ10" s="25">
        <f t="shared" si="1"/>
        <v>0</v>
      </c>
      <c r="AK10" s="25">
        <f t="shared" si="2"/>
        <v>4</v>
      </c>
      <c r="AL10" s="26">
        <f t="shared" si="3"/>
        <v>4</v>
      </c>
      <c r="AM10" s="25">
        <f t="shared" si="4"/>
        <v>87.09677419354838</v>
      </c>
      <c r="AN10" s="25">
        <f t="shared" si="5"/>
        <v>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90</v>
      </c>
      <c r="AW10" s="5">
        <v>90</v>
      </c>
      <c r="AX10" s="5">
        <v>100</v>
      </c>
      <c r="AY10" s="26">
        <f t="shared" si="6"/>
        <v>98</v>
      </c>
      <c r="AZ10" s="4">
        <v>72</v>
      </c>
      <c r="BA10" s="5">
        <v>100</v>
      </c>
      <c r="BB10" s="5">
        <v>100</v>
      </c>
      <c r="BC10" s="5">
        <v>110</v>
      </c>
      <c r="BD10" s="26">
        <f t="shared" si="7"/>
        <v>95.5</v>
      </c>
      <c r="BE10" s="5">
        <v>0</v>
      </c>
      <c r="BF10" s="5">
        <v>1</v>
      </c>
      <c r="BG10" s="5">
        <v>0</v>
      </c>
      <c r="BH10" s="5">
        <v>0</v>
      </c>
      <c r="BI10" s="5">
        <v>0</v>
      </c>
      <c r="BJ10" s="26">
        <f t="shared" si="8"/>
        <v>1</v>
      </c>
      <c r="BK10" s="30">
        <f t="shared" si="9"/>
        <v>93.75</v>
      </c>
      <c r="BL10" s="30">
        <f t="shared" si="10"/>
        <v>0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82" ht="15">
      <c r="A11" s="34">
        <v>5</v>
      </c>
      <c r="B11" s="19"/>
      <c r="C11" s="20" t="s">
        <v>42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1">
        <v>0</v>
      </c>
      <c r="N11" s="21">
        <v>0</v>
      </c>
      <c r="O11" s="21">
        <v>0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  <c r="Z11" s="22">
        <v>1</v>
      </c>
      <c r="AA11" s="22">
        <v>1</v>
      </c>
      <c r="AB11" s="22">
        <v>1</v>
      </c>
      <c r="AC11" s="22">
        <v>1</v>
      </c>
      <c r="AD11" s="22">
        <v>1</v>
      </c>
      <c r="AE11" s="22">
        <v>1</v>
      </c>
      <c r="AF11" s="22">
        <v>1</v>
      </c>
      <c r="AG11" s="22">
        <v>1</v>
      </c>
      <c r="AH11" s="22">
        <v>1</v>
      </c>
      <c r="AI11" s="24">
        <f t="shared" si="0"/>
        <v>28</v>
      </c>
      <c r="AJ11" s="25">
        <f t="shared" si="1"/>
        <v>0</v>
      </c>
      <c r="AK11" s="25">
        <f t="shared" si="2"/>
        <v>3</v>
      </c>
      <c r="AL11" s="26">
        <f t="shared" si="3"/>
        <v>3</v>
      </c>
      <c r="AM11" s="25">
        <f t="shared" si="4"/>
        <v>90.3225806451613</v>
      </c>
      <c r="AN11" s="25">
        <f t="shared" si="5"/>
        <v>0</v>
      </c>
      <c r="AO11" s="27">
        <v>100</v>
      </c>
      <c r="AP11" s="27">
        <v>100</v>
      </c>
      <c r="AQ11" s="27">
        <v>100</v>
      </c>
      <c r="AR11" s="27">
        <v>100</v>
      </c>
      <c r="AS11" s="27">
        <v>100</v>
      </c>
      <c r="AT11" s="27">
        <v>100</v>
      </c>
      <c r="AU11" s="27">
        <v>100</v>
      </c>
      <c r="AV11" s="27">
        <v>100</v>
      </c>
      <c r="AW11" s="29">
        <v>0</v>
      </c>
      <c r="AX11" s="29">
        <v>0</v>
      </c>
      <c r="AY11" s="26">
        <f t="shared" si="6"/>
        <v>80</v>
      </c>
      <c r="AZ11" s="29">
        <v>60</v>
      </c>
      <c r="BA11" s="27">
        <v>80</v>
      </c>
      <c r="BB11" s="27">
        <v>83</v>
      </c>
      <c r="BC11" s="27">
        <v>100</v>
      </c>
      <c r="BD11" s="26">
        <f t="shared" si="7"/>
        <v>80.75</v>
      </c>
      <c r="BE11" s="27">
        <v>0</v>
      </c>
      <c r="BF11" s="27">
        <v>0</v>
      </c>
      <c r="BG11" s="27">
        <v>0</v>
      </c>
      <c r="BH11" s="27">
        <v>0</v>
      </c>
      <c r="BI11" s="27">
        <v>0</v>
      </c>
      <c r="BJ11" s="26">
        <f t="shared" si="8"/>
        <v>0</v>
      </c>
      <c r="BK11" s="30">
        <f t="shared" si="9"/>
        <v>77.375</v>
      </c>
      <c r="BL11" s="30">
        <f t="shared" si="10"/>
        <v>0</v>
      </c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</row>
    <row r="12" spans="1:82" ht="15">
      <c r="A12" s="31">
        <v>6</v>
      </c>
      <c r="B12"/>
      <c r="C12" s="32" t="s">
        <v>43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3">
        <v>0</v>
      </c>
      <c r="M12" s="5">
        <v>1</v>
      </c>
      <c r="N12" s="5">
        <v>1</v>
      </c>
      <c r="O12" s="5">
        <v>1</v>
      </c>
      <c r="P12" s="5">
        <v>1</v>
      </c>
      <c r="Q12" s="3">
        <v>0</v>
      </c>
      <c r="R12" s="3">
        <v>0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3">
        <v>0</v>
      </c>
      <c r="Y12" s="5">
        <v>1</v>
      </c>
      <c r="Z12" s="5">
        <v>1</v>
      </c>
      <c r="AA12" s="35">
        <v>1</v>
      </c>
      <c r="AB12" s="3">
        <v>0</v>
      </c>
      <c r="AC12" s="5">
        <v>1</v>
      </c>
      <c r="AD12" s="5">
        <v>1</v>
      </c>
      <c r="AE12" s="5">
        <v>1</v>
      </c>
      <c r="AF12" s="5">
        <v>1</v>
      </c>
      <c r="AG12" s="5">
        <v>1</v>
      </c>
      <c r="AH12" s="3">
        <v>0</v>
      </c>
      <c r="AI12" s="24">
        <f t="shared" si="0"/>
        <v>25</v>
      </c>
      <c r="AJ12" s="25">
        <f t="shared" si="1"/>
        <v>0</v>
      </c>
      <c r="AK12" s="25">
        <f t="shared" si="2"/>
        <v>6</v>
      </c>
      <c r="AL12" s="26">
        <f t="shared" si="3"/>
        <v>6</v>
      </c>
      <c r="AM12" s="25">
        <f t="shared" si="4"/>
        <v>80.64516129032258</v>
      </c>
      <c r="AN12" s="25">
        <f t="shared" si="5"/>
        <v>0</v>
      </c>
      <c r="AO12" s="5">
        <v>100</v>
      </c>
      <c r="AP12" s="5">
        <v>100</v>
      </c>
      <c r="AQ12" s="5">
        <v>100</v>
      </c>
      <c r="AR12" s="5">
        <v>100</v>
      </c>
      <c r="AS12" s="5">
        <v>90</v>
      </c>
      <c r="AT12" s="5">
        <v>100</v>
      </c>
      <c r="AU12" s="5">
        <v>100</v>
      </c>
      <c r="AV12" s="5">
        <v>100</v>
      </c>
      <c r="AW12" s="5">
        <v>100</v>
      </c>
      <c r="AX12" s="5">
        <v>95</v>
      </c>
      <c r="AY12" s="26">
        <f t="shared" si="6"/>
        <v>98.5</v>
      </c>
      <c r="AZ12" s="3">
        <v>60</v>
      </c>
      <c r="BA12" s="3">
        <v>60</v>
      </c>
      <c r="BB12" s="5">
        <v>91</v>
      </c>
      <c r="BC12" s="5">
        <v>105</v>
      </c>
      <c r="BD12" s="26">
        <f t="shared" si="7"/>
        <v>79</v>
      </c>
      <c r="BE12" s="5">
        <v>0</v>
      </c>
      <c r="BF12" s="5">
        <v>1</v>
      </c>
      <c r="BG12" s="5">
        <v>0</v>
      </c>
      <c r="BH12" s="5">
        <v>0</v>
      </c>
      <c r="BI12" s="5">
        <v>0</v>
      </c>
      <c r="BJ12" s="26">
        <f t="shared" si="8"/>
        <v>1</v>
      </c>
      <c r="BK12" s="30">
        <f t="shared" si="9"/>
        <v>83.75</v>
      </c>
      <c r="BL12" s="30">
        <f t="shared" si="10"/>
        <v>0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</row>
    <row r="13" spans="1:82" ht="15">
      <c r="A13" s="18">
        <v>7</v>
      </c>
      <c r="B13" s="19"/>
      <c r="C13" s="20" t="s">
        <v>44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22">
        <v>1</v>
      </c>
      <c r="O13" s="22">
        <v>1</v>
      </c>
      <c r="P13" s="22">
        <v>1</v>
      </c>
      <c r="Q13" s="22">
        <v>1</v>
      </c>
      <c r="R13" s="22">
        <v>1</v>
      </c>
      <c r="S13" s="22">
        <v>1</v>
      </c>
      <c r="T13" s="22">
        <v>1</v>
      </c>
      <c r="U13" s="22">
        <v>1</v>
      </c>
      <c r="V13" s="22">
        <v>1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1</v>
      </c>
      <c r="AC13" s="22">
        <v>1</v>
      </c>
      <c r="AD13" s="22">
        <v>1</v>
      </c>
      <c r="AE13" s="22">
        <v>1</v>
      </c>
      <c r="AF13" s="22">
        <v>1</v>
      </c>
      <c r="AG13" s="22">
        <v>1</v>
      </c>
      <c r="AH13" s="22">
        <v>1</v>
      </c>
      <c r="AI13" s="24">
        <f t="shared" si="0"/>
        <v>31</v>
      </c>
      <c r="AJ13" s="25">
        <f t="shared" si="1"/>
        <v>0</v>
      </c>
      <c r="AK13" s="25">
        <f t="shared" si="2"/>
        <v>0</v>
      </c>
      <c r="AL13" s="26">
        <f t="shared" si="3"/>
        <v>0</v>
      </c>
      <c r="AM13" s="25">
        <f t="shared" si="4"/>
        <v>100</v>
      </c>
      <c r="AN13" s="25">
        <f t="shared" si="5"/>
        <v>0</v>
      </c>
      <c r="AO13" s="27">
        <v>100</v>
      </c>
      <c r="AP13" s="27">
        <v>100</v>
      </c>
      <c r="AQ13" s="27">
        <v>100</v>
      </c>
      <c r="AR13" s="27">
        <v>100</v>
      </c>
      <c r="AS13" s="27">
        <v>100</v>
      </c>
      <c r="AT13" s="27">
        <v>100</v>
      </c>
      <c r="AU13" s="27">
        <v>100</v>
      </c>
      <c r="AV13" s="27">
        <v>100</v>
      </c>
      <c r="AW13" s="27">
        <v>100</v>
      </c>
      <c r="AX13" s="27">
        <v>90</v>
      </c>
      <c r="AY13" s="26">
        <f t="shared" si="6"/>
        <v>99</v>
      </c>
      <c r="AZ13" s="28">
        <v>72</v>
      </c>
      <c r="BA13" s="27">
        <v>86</v>
      </c>
      <c r="BB13" s="27">
        <v>100</v>
      </c>
      <c r="BC13" s="27">
        <v>110</v>
      </c>
      <c r="BD13" s="26">
        <f t="shared" si="7"/>
        <v>92</v>
      </c>
      <c r="BE13" s="27">
        <v>0</v>
      </c>
      <c r="BF13" s="27">
        <v>1</v>
      </c>
      <c r="BG13" s="27">
        <v>0</v>
      </c>
      <c r="BH13" s="27">
        <v>0</v>
      </c>
      <c r="BI13" s="27">
        <v>0</v>
      </c>
      <c r="BJ13" s="26">
        <f t="shared" si="8"/>
        <v>1</v>
      </c>
      <c r="BK13" s="30">
        <f t="shared" si="9"/>
        <v>96.5</v>
      </c>
      <c r="BL13" s="30">
        <f t="shared" si="10"/>
        <v>0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</row>
    <row r="14" spans="1:82" ht="15">
      <c r="A14" s="31">
        <v>8</v>
      </c>
      <c r="B14"/>
      <c r="C14" s="32" t="s">
        <v>45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35">
        <v>0.5</v>
      </c>
      <c r="AB14" s="5">
        <v>1</v>
      </c>
      <c r="AC14" s="5">
        <v>1</v>
      </c>
      <c r="AD14" s="5">
        <v>1</v>
      </c>
      <c r="AE14" s="3">
        <v>0</v>
      </c>
      <c r="AF14" s="5">
        <v>1</v>
      </c>
      <c r="AG14" s="5">
        <v>1</v>
      </c>
      <c r="AH14" s="3">
        <v>0</v>
      </c>
      <c r="AI14" s="24">
        <f t="shared" si="0"/>
        <v>29</v>
      </c>
      <c r="AJ14" s="25">
        <f t="shared" si="1"/>
        <v>1</v>
      </c>
      <c r="AK14" s="25">
        <f t="shared" si="2"/>
        <v>2</v>
      </c>
      <c r="AL14" s="26">
        <f t="shared" si="3"/>
        <v>2.5</v>
      </c>
      <c r="AM14" s="25">
        <f t="shared" si="4"/>
        <v>93.54838709677419</v>
      </c>
      <c r="AN14" s="25">
        <f t="shared" si="5"/>
        <v>0</v>
      </c>
      <c r="AO14" s="5">
        <v>100</v>
      </c>
      <c r="AP14" s="5">
        <v>100</v>
      </c>
      <c r="AQ14" s="5">
        <v>100</v>
      </c>
      <c r="AR14" s="3">
        <v>0</v>
      </c>
      <c r="AS14" s="5">
        <v>100</v>
      </c>
      <c r="AT14" s="5">
        <v>100</v>
      </c>
      <c r="AU14" s="5">
        <v>100</v>
      </c>
      <c r="AV14" s="5">
        <v>100</v>
      </c>
      <c r="AW14" s="5">
        <v>90</v>
      </c>
      <c r="AX14" s="5">
        <v>100</v>
      </c>
      <c r="AY14" s="26">
        <f t="shared" si="6"/>
        <v>89</v>
      </c>
      <c r="AZ14" s="3">
        <v>68</v>
      </c>
      <c r="BA14" s="5">
        <v>73</v>
      </c>
      <c r="BB14" s="5">
        <v>100</v>
      </c>
      <c r="BC14" s="5">
        <v>100</v>
      </c>
      <c r="BD14" s="26">
        <f t="shared" si="7"/>
        <v>85.25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26">
        <f t="shared" si="8"/>
        <v>0</v>
      </c>
      <c r="BK14" s="30">
        <f t="shared" si="9"/>
        <v>84.625</v>
      </c>
      <c r="BL14" s="30">
        <f t="shared" si="10"/>
        <v>0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</row>
    <row r="15" spans="1:82" ht="15">
      <c r="A15" s="18">
        <v>9</v>
      </c>
      <c r="B15" s="19"/>
      <c r="C15" s="20" t="s">
        <v>46</v>
      </c>
      <c r="D15" s="22">
        <v>1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4">
        <f t="shared" si="0"/>
        <v>31</v>
      </c>
      <c r="AJ15" s="25">
        <f t="shared" si="1"/>
        <v>0</v>
      </c>
      <c r="AK15" s="25">
        <f t="shared" si="2"/>
        <v>0</v>
      </c>
      <c r="AL15" s="26">
        <f t="shared" si="3"/>
        <v>0</v>
      </c>
      <c r="AM15" s="25">
        <f t="shared" si="4"/>
        <v>100</v>
      </c>
      <c r="AN15" s="25">
        <f t="shared" si="5"/>
        <v>0</v>
      </c>
      <c r="AO15" s="27">
        <v>100</v>
      </c>
      <c r="AP15" s="27">
        <v>50</v>
      </c>
      <c r="AQ15" s="27">
        <v>100</v>
      </c>
      <c r="AR15" s="27">
        <v>100</v>
      </c>
      <c r="AS15" s="27">
        <v>100</v>
      </c>
      <c r="AT15" s="27">
        <v>100</v>
      </c>
      <c r="AU15" s="27">
        <v>100</v>
      </c>
      <c r="AV15" s="27">
        <v>100</v>
      </c>
      <c r="AW15" s="27">
        <v>100</v>
      </c>
      <c r="AX15" s="27">
        <v>100</v>
      </c>
      <c r="AY15" s="26">
        <f t="shared" si="6"/>
        <v>95</v>
      </c>
      <c r="AZ15" s="28">
        <v>72</v>
      </c>
      <c r="BA15" s="27">
        <v>86</v>
      </c>
      <c r="BB15" s="27">
        <v>100</v>
      </c>
      <c r="BC15" s="27">
        <v>100</v>
      </c>
      <c r="BD15" s="26">
        <f t="shared" si="7"/>
        <v>89.5</v>
      </c>
      <c r="BE15" s="27">
        <v>0</v>
      </c>
      <c r="BF15" s="27">
        <v>1</v>
      </c>
      <c r="BG15" s="27">
        <v>0</v>
      </c>
      <c r="BH15" s="27">
        <v>0</v>
      </c>
      <c r="BI15" s="27">
        <v>0</v>
      </c>
      <c r="BJ15" s="26">
        <f t="shared" si="8"/>
        <v>1</v>
      </c>
      <c r="BK15" s="30">
        <f t="shared" si="9"/>
        <v>93.25</v>
      </c>
      <c r="BL15" s="30">
        <f t="shared" si="10"/>
        <v>0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</row>
    <row r="16" spans="1:82" ht="15">
      <c r="A16" s="31">
        <v>10</v>
      </c>
      <c r="B16"/>
      <c r="C16" s="32" t="s">
        <v>47</v>
      </c>
      <c r="D16" s="3">
        <v>0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3">
        <v>0</v>
      </c>
      <c r="Q16" s="5">
        <v>1</v>
      </c>
      <c r="R16" s="5">
        <v>1</v>
      </c>
      <c r="S16" s="3">
        <v>0</v>
      </c>
      <c r="T16" s="5">
        <v>1</v>
      </c>
      <c r="U16" s="5">
        <v>1</v>
      </c>
      <c r="V16" s="5">
        <v>1</v>
      </c>
      <c r="W16" s="5">
        <v>1</v>
      </c>
      <c r="X16" s="3">
        <v>0</v>
      </c>
      <c r="Y16" s="3">
        <v>0</v>
      </c>
      <c r="Z16" s="5">
        <v>1</v>
      </c>
      <c r="AA16" s="5">
        <v>1</v>
      </c>
      <c r="AB16" s="3">
        <v>0</v>
      </c>
      <c r="AC16" s="5">
        <v>1</v>
      </c>
      <c r="AD16" s="3">
        <v>0</v>
      </c>
      <c r="AE16" s="5">
        <v>1</v>
      </c>
      <c r="AF16" s="5">
        <v>1</v>
      </c>
      <c r="AG16" s="3">
        <v>0</v>
      </c>
      <c r="AH16" s="5">
        <v>1</v>
      </c>
      <c r="AI16" s="24">
        <f t="shared" si="0"/>
        <v>23</v>
      </c>
      <c r="AJ16" s="25">
        <f t="shared" si="1"/>
        <v>0</v>
      </c>
      <c r="AK16" s="25">
        <f t="shared" si="2"/>
        <v>8</v>
      </c>
      <c r="AL16" s="26">
        <f t="shared" si="3"/>
        <v>8</v>
      </c>
      <c r="AM16" s="25">
        <f t="shared" si="4"/>
        <v>74.19354838709677</v>
      </c>
      <c r="AN16" s="25">
        <f t="shared" si="5"/>
        <v>0</v>
      </c>
      <c r="AO16" s="5">
        <v>100</v>
      </c>
      <c r="AP16" s="5">
        <v>100</v>
      </c>
      <c r="AQ16" s="5">
        <v>100</v>
      </c>
      <c r="AR16" s="5">
        <v>90</v>
      </c>
      <c r="AS16" s="5">
        <v>80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26">
        <f t="shared" si="6"/>
        <v>47</v>
      </c>
      <c r="AZ16" s="3">
        <v>44</v>
      </c>
      <c r="BA16" s="3">
        <v>0</v>
      </c>
      <c r="BB16" s="3">
        <v>0</v>
      </c>
      <c r="BC16" s="3">
        <v>0</v>
      </c>
      <c r="BD16" s="26">
        <f t="shared" si="7"/>
        <v>11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26">
        <f t="shared" si="8"/>
        <v>0</v>
      </c>
      <c r="BK16" s="36">
        <f t="shared" si="9"/>
        <v>21</v>
      </c>
      <c r="BL16" s="36" t="s">
        <v>48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</row>
    <row r="17" spans="1:82" ht="15">
      <c r="A17" s="18">
        <v>11</v>
      </c>
      <c r="B17" s="19"/>
      <c r="C17" s="20" t="s">
        <v>49</v>
      </c>
      <c r="D17" s="22">
        <v>1</v>
      </c>
      <c r="E17" s="22">
        <v>1</v>
      </c>
      <c r="F17" s="21">
        <v>0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22">
        <v>1</v>
      </c>
      <c r="P17" s="22">
        <v>1</v>
      </c>
      <c r="Q17" s="22">
        <v>1</v>
      </c>
      <c r="R17" s="21">
        <v>0</v>
      </c>
      <c r="S17" s="21">
        <v>0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  <c r="Z17" s="22">
        <v>1</v>
      </c>
      <c r="AA17" s="22">
        <v>1</v>
      </c>
      <c r="AB17" s="22">
        <v>1</v>
      </c>
      <c r="AC17" s="22">
        <v>1</v>
      </c>
      <c r="AD17" s="21">
        <v>0</v>
      </c>
      <c r="AE17" s="22">
        <v>1</v>
      </c>
      <c r="AF17" s="22">
        <v>1</v>
      </c>
      <c r="AG17" s="21">
        <v>0</v>
      </c>
      <c r="AH17" s="21">
        <v>0</v>
      </c>
      <c r="AI17" s="24">
        <f t="shared" si="0"/>
        <v>25</v>
      </c>
      <c r="AJ17" s="25">
        <f t="shared" si="1"/>
        <v>0</v>
      </c>
      <c r="AK17" s="25">
        <f t="shared" si="2"/>
        <v>6</v>
      </c>
      <c r="AL17" s="26">
        <f t="shared" si="3"/>
        <v>6</v>
      </c>
      <c r="AM17" s="25">
        <f t="shared" si="4"/>
        <v>80.64516129032258</v>
      </c>
      <c r="AN17" s="25">
        <f t="shared" si="5"/>
        <v>0</v>
      </c>
      <c r="AO17" s="27">
        <v>100</v>
      </c>
      <c r="AP17" s="27">
        <v>100</v>
      </c>
      <c r="AQ17" s="27">
        <v>100</v>
      </c>
      <c r="AR17" s="27">
        <v>100</v>
      </c>
      <c r="AS17" s="27">
        <v>100</v>
      </c>
      <c r="AT17" s="27">
        <v>100</v>
      </c>
      <c r="AU17" s="27">
        <v>90</v>
      </c>
      <c r="AV17" s="27">
        <v>90</v>
      </c>
      <c r="AW17" s="27">
        <v>90</v>
      </c>
      <c r="AX17" s="29">
        <v>0</v>
      </c>
      <c r="AY17" s="26">
        <f t="shared" si="6"/>
        <v>87</v>
      </c>
      <c r="AZ17" s="28">
        <v>72</v>
      </c>
      <c r="BA17" s="27">
        <v>93</v>
      </c>
      <c r="BB17" s="29">
        <v>58</v>
      </c>
      <c r="BC17" s="27">
        <v>90</v>
      </c>
      <c r="BD17" s="26">
        <f t="shared" si="7"/>
        <v>78.25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6">
        <f t="shared" si="8"/>
        <v>0</v>
      </c>
      <c r="BK17" s="30">
        <f t="shared" si="9"/>
        <v>76.625</v>
      </c>
      <c r="BL17" s="30">
        <f aca="true" t="shared" si="11" ref="BL17:BL34">+IF(BK17&gt;=70,"Aprobado","Segunda Oportunidad")</f>
        <v>0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</row>
    <row r="18" spans="1:82" ht="15">
      <c r="A18" s="31">
        <v>12</v>
      </c>
      <c r="B18"/>
      <c r="C18" s="32" t="s">
        <v>50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5">
        <v>1</v>
      </c>
      <c r="AB18" s="5">
        <v>1</v>
      </c>
      <c r="AC18" s="5">
        <v>1</v>
      </c>
      <c r="AD18" s="5">
        <v>1</v>
      </c>
      <c r="AE18" s="5">
        <v>1</v>
      </c>
      <c r="AF18" s="3">
        <v>0</v>
      </c>
      <c r="AG18" s="5">
        <v>1</v>
      </c>
      <c r="AH18" s="5">
        <v>1</v>
      </c>
      <c r="AI18" s="24">
        <f t="shared" si="0"/>
        <v>30</v>
      </c>
      <c r="AJ18" s="25">
        <f t="shared" si="1"/>
        <v>0</v>
      </c>
      <c r="AK18" s="25">
        <f t="shared" si="2"/>
        <v>1</v>
      </c>
      <c r="AL18" s="26">
        <f t="shared" si="3"/>
        <v>1</v>
      </c>
      <c r="AM18" s="25">
        <f t="shared" si="4"/>
        <v>96.7741935483871</v>
      </c>
      <c r="AN18" s="25">
        <f t="shared" si="5"/>
        <v>0</v>
      </c>
      <c r="AO18" s="5">
        <v>100</v>
      </c>
      <c r="AP18" s="5">
        <v>100</v>
      </c>
      <c r="AQ18" s="5">
        <v>100</v>
      </c>
      <c r="AR18" s="5">
        <v>100</v>
      </c>
      <c r="AS18" s="5">
        <v>100</v>
      </c>
      <c r="AT18" s="5">
        <v>100</v>
      </c>
      <c r="AU18" s="5">
        <v>100</v>
      </c>
      <c r="AV18" s="5">
        <v>100</v>
      </c>
      <c r="AW18" s="5">
        <v>90</v>
      </c>
      <c r="AX18" s="5">
        <v>100</v>
      </c>
      <c r="AY18" s="26">
        <f t="shared" si="6"/>
        <v>99</v>
      </c>
      <c r="AZ18" s="4">
        <v>80</v>
      </c>
      <c r="BA18" s="5">
        <v>86</v>
      </c>
      <c r="BB18" s="5">
        <v>100</v>
      </c>
      <c r="BC18" s="5">
        <v>105</v>
      </c>
      <c r="BD18" s="26">
        <f t="shared" si="7"/>
        <v>92.75</v>
      </c>
      <c r="BE18" s="5">
        <v>0</v>
      </c>
      <c r="BF18" s="5">
        <v>1</v>
      </c>
      <c r="BG18" s="5">
        <v>0</v>
      </c>
      <c r="BH18" s="5">
        <v>0</v>
      </c>
      <c r="BI18" s="5">
        <v>0</v>
      </c>
      <c r="BJ18" s="26">
        <f t="shared" si="8"/>
        <v>1</v>
      </c>
      <c r="BK18" s="30">
        <f t="shared" si="9"/>
        <v>95.875</v>
      </c>
      <c r="BL18" s="30">
        <f t="shared" si="11"/>
        <v>0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</row>
    <row r="19" spans="1:82" ht="15">
      <c r="A19" s="18">
        <v>13</v>
      </c>
      <c r="B19" s="19"/>
      <c r="C19" s="20" t="s">
        <v>51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3">
        <v>0.5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1</v>
      </c>
      <c r="X19" s="22">
        <v>1</v>
      </c>
      <c r="Y19" s="22">
        <v>1</v>
      </c>
      <c r="Z19" s="21">
        <v>0</v>
      </c>
      <c r="AA19" s="22">
        <v>1</v>
      </c>
      <c r="AB19" s="22">
        <v>1</v>
      </c>
      <c r="AC19" s="22">
        <v>1</v>
      </c>
      <c r="AD19" s="22">
        <v>1</v>
      </c>
      <c r="AE19" s="22">
        <v>1</v>
      </c>
      <c r="AF19" s="22">
        <v>1</v>
      </c>
      <c r="AG19" s="22">
        <v>1</v>
      </c>
      <c r="AH19" s="22">
        <v>1</v>
      </c>
      <c r="AI19" s="24">
        <f t="shared" si="0"/>
        <v>30</v>
      </c>
      <c r="AJ19" s="25">
        <f t="shared" si="1"/>
        <v>1</v>
      </c>
      <c r="AK19" s="25">
        <f t="shared" si="2"/>
        <v>1</v>
      </c>
      <c r="AL19" s="26">
        <f t="shared" si="3"/>
        <v>1.5</v>
      </c>
      <c r="AM19" s="25">
        <f t="shared" si="4"/>
        <v>96.7741935483871</v>
      </c>
      <c r="AN19" s="25">
        <f t="shared" si="5"/>
        <v>0</v>
      </c>
      <c r="AO19" s="27">
        <v>100</v>
      </c>
      <c r="AP19" s="27">
        <v>100</v>
      </c>
      <c r="AQ19" s="27">
        <v>100</v>
      </c>
      <c r="AR19" s="27">
        <v>110</v>
      </c>
      <c r="AS19" s="27">
        <v>100</v>
      </c>
      <c r="AT19" s="27">
        <v>100</v>
      </c>
      <c r="AU19" s="27">
        <v>90</v>
      </c>
      <c r="AV19" s="27">
        <v>100</v>
      </c>
      <c r="AW19" s="27">
        <v>90</v>
      </c>
      <c r="AX19" s="27">
        <v>95</v>
      </c>
      <c r="AY19" s="26">
        <f t="shared" si="6"/>
        <v>98.5</v>
      </c>
      <c r="AZ19" s="29">
        <v>64</v>
      </c>
      <c r="BA19" s="27">
        <v>93</v>
      </c>
      <c r="BB19" s="27">
        <v>100</v>
      </c>
      <c r="BC19" s="27">
        <v>100</v>
      </c>
      <c r="BD19" s="26">
        <f t="shared" si="7"/>
        <v>89.25</v>
      </c>
      <c r="BE19" s="27">
        <v>0</v>
      </c>
      <c r="BF19" s="27">
        <v>1</v>
      </c>
      <c r="BG19" s="27">
        <v>0</v>
      </c>
      <c r="BH19" s="27">
        <v>0</v>
      </c>
      <c r="BI19" s="27">
        <v>0</v>
      </c>
      <c r="BJ19" s="26">
        <f t="shared" si="8"/>
        <v>1</v>
      </c>
      <c r="BK19" s="30">
        <f t="shared" si="9"/>
        <v>93.375</v>
      </c>
      <c r="BL19" s="30">
        <f t="shared" si="11"/>
        <v>0</v>
      </c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</row>
    <row r="20" spans="1:82" ht="15">
      <c r="A20" s="31">
        <v>14</v>
      </c>
      <c r="B20"/>
      <c r="C20" s="32" t="s">
        <v>52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5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5">
        <v>1</v>
      </c>
      <c r="AB20" s="5">
        <v>1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24">
        <f t="shared" si="0"/>
        <v>31</v>
      </c>
      <c r="AJ20" s="25">
        <f t="shared" si="1"/>
        <v>0</v>
      </c>
      <c r="AK20" s="25">
        <f t="shared" si="2"/>
        <v>0</v>
      </c>
      <c r="AL20" s="26">
        <f t="shared" si="3"/>
        <v>0</v>
      </c>
      <c r="AM20" s="25">
        <f t="shared" si="4"/>
        <v>100</v>
      </c>
      <c r="AN20" s="25">
        <f t="shared" si="5"/>
        <v>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90</v>
      </c>
      <c r="AY20" s="26">
        <f t="shared" si="6"/>
        <v>99</v>
      </c>
      <c r="AZ20" s="4">
        <v>80</v>
      </c>
      <c r="BA20" s="5">
        <v>86</v>
      </c>
      <c r="BB20" s="5">
        <v>100</v>
      </c>
      <c r="BC20" s="5">
        <v>100</v>
      </c>
      <c r="BD20" s="26">
        <f t="shared" si="7"/>
        <v>91.5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26">
        <f t="shared" si="8"/>
        <v>0</v>
      </c>
      <c r="BK20" s="30">
        <f t="shared" si="9"/>
        <v>95.25</v>
      </c>
      <c r="BL20" s="30">
        <f t="shared" si="11"/>
        <v>0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</row>
    <row r="21" spans="1:82" ht="15">
      <c r="A21" s="18">
        <v>15</v>
      </c>
      <c r="B21" s="19"/>
      <c r="C21" s="20" t="s">
        <v>53</v>
      </c>
      <c r="D21" s="22">
        <v>1</v>
      </c>
      <c r="E21" s="21">
        <v>0</v>
      </c>
      <c r="F21" s="22">
        <v>1</v>
      </c>
      <c r="G21" s="21">
        <v>0</v>
      </c>
      <c r="H21" s="21">
        <v>0</v>
      </c>
      <c r="I21" s="22">
        <v>1</v>
      </c>
      <c r="J21" s="22">
        <v>1</v>
      </c>
      <c r="K21" s="22">
        <v>1</v>
      </c>
      <c r="L21" s="22">
        <v>1</v>
      </c>
      <c r="M21" s="22">
        <v>1</v>
      </c>
      <c r="N21" s="22">
        <v>1</v>
      </c>
      <c r="O21" s="22">
        <v>1</v>
      </c>
      <c r="P21" s="22">
        <v>0</v>
      </c>
      <c r="Q21" s="21">
        <v>0</v>
      </c>
      <c r="R21" s="21">
        <v>0</v>
      </c>
      <c r="S21" s="21">
        <v>0</v>
      </c>
      <c r="T21" s="22">
        <v>1</v>
      </c>
      <c r="U21" s="21">
        <v>0</v>
      </c>
      <c r="V21" s="21">
        <v>0</v>
      </c>
      <c r="W21" s="22">
        <v>1</v>
      </c>
      <c r="X21" s="22">
        <v>1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2">
        <v>1</v>
      </c>
      <c r="AF21" s="21">
        <v>0</v>
      </c>
      <c r="AG21" s="21">
        <v>0</v>
      </c>
      <c r="AH21" s="21">
        <v>0</v>
      </c>
      <c r="AI21" s="24">
        <f t="shared" si="0"/>
        <v>13</v>
      </c>
      <c r="AJ21" s="25">
        <f t="shared" si="1"/>
        <v>0</v>
      </c>
      <c r="AK21" s="25">
        <f t="shared" si="2"/>
        <v>18</v>
      </c>
      <c r="AL21" s="26">
        <f t="shared" si="3"/>
        <v>18</v>
      </c>
      <c r="AM21" s="37">
        <f t="shared" si="4"/>
        <v>41.935483870967744</v>
      </c>
      <c r="AN21" s="25">
        <f t="shared" si="5"/>
        <v>0</v>
      </c>
      <c r="AO21" s="27">
        <v>100</v>
      </c>
      <c r="AP21" s="27">
        <v>100</v>
      </c>
      <c r="AQ21" s="27">
        <v>100</v>
      </c>
      <c r="AR21" s="33">
        <v>100</v>
      </c>
      <c r="AS21" s="33">
        <v>100</v>
      </c>
      <c r="AT21" s="33">
        <v>100</v>
      </c>
      <c r="AU21" s="27">
        <v>100</v>
      </c>
      <c r="AV21" s="27">
        <v>100</v>
      </c>
      <c r="AW21" s="33">
        <v>100</v>
      </c>
      <c r="AX21" s="27">
        <v>100</v>
      </c>
      <c r="AY21" s="26">
        <f t="shared" si="6"/>
        <v>100</v>
      </c>
      <c r="AZ21" s="29">
        <v>56</v>
      </c>
      <c r="BA21" s="27">
        <v>73</v>
      </c>
      <c r="BB21" s="27">
        <v>83</v>
      </c>
      <c r="BC21" s="27">
        <v>95</v>
      </c>
      <c r="BD21" s="26">
        <f t="shared" si="7"/>
        <v>76.75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6">
        <f t="shared" si="8"/>
        <v>0</v>
      </c>
      <c r="BK21" s="30">
        <f t="shared" si="9"/>
        <v>70.375</v>
      </c>
      <c r="BL21" s="30">
        <f t="shared" si="11"/>
        <v>0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</row>
    <row r="22" spans="1:82" ht="15">
      <c r="A22" s="31">
        <v>16</v>
      </c>
      <c r="B22"/>
      <c r="C22" s="32" t="s">
        <v>54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5">
        <v>1</v>
      </c>
      <c r="R22" s="5">
        <v>1</v>
      </c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>
        <v>1</v>
      </c>
      <c r="Y22" s="5">
        <v>1</v>
      </c>
      <c r="Z22" s="5">
        <v>1</v>
      </c>
      <c r="AA22" s="5">
        <v>1</v>
      </c>
      <c r="AB22" s="5">
        <v>1</v>
      </c>
      <c r="AC22" s="5">
        <v>1</v>
      </c>
      <c r="AD22" s="5">
        <v>1</v>
      </c>
      <c r="AE22" s="5">
        <v>1</v>
      </c>
      <c r="AF22" s="3">
        <v>0</v>
      </c>
      <c r="AG22" s="5">
        <v>1</v>
      </c>
      <c r="AH22" s="5">
        <v>1</v>
      </c>
      <c r="AI22" s="24">
        <f t="shared" si="0"/>
        <v>30</v>
      </c>
      <c r="AJ22" s="25">
        <f t="shared" si="1"/>
        <v>0</v>
      </c>
      <c r="AK22" s="25">
        <f t="shared" si="2"/>
        <v>1</v>
      </c>
      <c r="AL22" s="26">
        <f t="shared" si="3"/>
        <v>1</v>
      </c>
      <c r="AM22" s="25">
        <f t="shared" si="4"/>
        <v>96.7741935483871</v>
      </c>
      <c r="AN22" s="25">
        <f t="shared" si="5"/>
        <v>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90</v>
      </c>
      <c r="AX22" s="5">
        <v>100</v>
      </c>
      <c r="AY22" s="26">
        <f t="shared" si="6"/>
        <v>99</v>
      </c>
      <c r="AZ22" s="4">
        <v>80</v>
      </c>
      <c r="BA22" s="5">
        <v>86</v>
      </c>
      <c r="BB22" s="5">
        <v>100</v>
      </c>
      <c r="BC22" s="5">
        <v>105</v>
      </c>
      <c r="BD22" s="26">
        <f t="shared" si="7"/>
        <v>92.75</v>
      </c>
      <c r="BE22" s="5">
        <v>0</v>
      </c>
      <c r="BF22" s="5">
        <v>1</v>
      </c>
      <c r="BG22" s="5">
        <v>0</v>
      </c>
      <c r="BH22" s="5">
        <v>0</v>
      </c>
      <c r="BI22" s="5">
        <v>0</v>
      </c>
      <c r="BJ22" s="26">
        <f t="shared" si="8"/>
        <v>1</v>
      </c>
      <c r="BK22" s="30">
        <f t="shared" si="9"/>
        <v>95.875</v>
      </c>
      <c r="BL22" s="30">
        <f t="shared" si="11"/>
        <v>0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</row>
    <row r="23" spans="1:82" ht="15">
      <c r="A23" s="18">
        <v>17</v>
      </c>
      <c r="B23" s="19"/>
      <c r="C23" s="20" t="s">
        <v>55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1</v>
      </c>
      <c r="M23" s="22">
        <v>1</v>
      </c>
      <c r="N23" s="22">
        <v>1</v>
      </c>
      <c r="O23" s="22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  <c r="Z23" s="22">
        <v>1</v>
      </c>
      <c r="AA23" s="22">
        <v>1</v>
      </c>
      <c r="AB23" s="22">
        <v>1</v>
      </c>
      <c r="AC23" s="22">
        <v>1</v>
      </c>
      <c r="AD23" s="21">
        <v>0</v>
      </c>
      <c r="AE23" s="22">
        <v>1</v>
      </c>
      <c r="AF23" s="22">
        <v>1</v>
      </c>
      <c r="AG23" s="22">
        <v>1</v>
      </c>
      <c r="AH23" s="22">
        <v>1</v>
      </c>
      <c r="AI23" s="24">
        <f t="shared" si="0"/>
        <v>30</v>
      </c>
      <c r="AJ23" s="25">
        <f t="shared" si="1"/>
        <v>0</v>
      </c>
      <c r="AK23" s="25">
        <f t="shared" si="2"/>
        <v>1</v>
      </c>
      <c r="AL23" s="26">
        <f t="shared" si="3"/>
        <v>1</v>
      </c>
      <c r="AM23" s="25">
        <f t="shared" si="4"/>
        <v>96.7741935483871</v>
      </c>
      <c r="AN23" s="25">
        <f t="shared" si="5"/>
        <v>0</v>
      </c>
      <c r="AO23" s="27">
        <v>100</v>
      </c>
      <c r="AP23" s="27">
        <v>100</v>
      </c>
      <c r="AQ23" s="27">
        <v>100</v>
      </c>
      <c r="AR23" s="27">
        <v>100</v>
      </c>
      <c r="AS23" s="27">
        <v>80</v>
      </c>
      <c r="AT23" s="27">
        <v>100</v>
      </c>
      <c r="AU23" s="27">
        <v>100</v>
      </c>
      <c r="AV23" s="27">
        <v>100</v>
      </c>
      <c r="AW23" s="27">
        <v>90</v>
      </c>
      <c r="AX23" s="27">
        <v>100</v>
      </c>
      <c r="AY23" s="26">
        <f t="shared" si="6"/>
        <v>97</v>
      </c>
      <c r="AZ23" s="28">
        <v>76</v>
      </c>
      <c r="BA23" s="27">
        <v>80</v>
      </c>
      <c r="BB23" s="27">
        <v>100</v>
      </c>
      <c r="BC23" s="27">
        <v>100</v>
      </c>
      <c r="BD23" s="26">
        <f t="shared" si="7"/>
        <v>89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6">
        <f t="shared" si="8"/>
        <v>0</v>
      </c>
      <c r="BK23" s="30">
        <f t="shared" si="9"/>
        <v>92</v>
      </c>
      <c r="BL23" s="30">
        <f t="shared" si="11"/>
        <v>0</v>
      </c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</row>
    <row r="24" spans="1:82" ht="15">
      <c r="A24" s="31">
        <v>18</v>
      </c>
      <c r="B24"/>
      <c r="C24" s="32" t="s">
        <v>56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1</v>
      </c>
      <c r="T24" s="5">
        <v>1</v>
      </c>
      <c r="U24" s="5">
        <v>1</v>
      </c>
      <c r="V24" s="5">
        <v>1</v>
      </c>
      <c r="W24" s="5">
        <v>1</v>
      </c>
      <c r="X24" s="5">
        <v>1</v>
      </c>
      <c r="Y24" s="5">
        <v>1</v>
      </c>
      <c r="Z24" s="5">
        <v>1</v>
      </c>
      <c r="AA24" s="5">
        <v>1</v>
      </c>
      <c r="AB24" s="5">
        <v>1</v>
      </c>
      <c r="AC24" s="5">
        <v>1</v>
      </c>
      <c r="AD24" s="5">
        <v>1</v>
      </c>
      <c r="AE24" s="5">
        <v>1</v>
      </c>
      <c r="AF24" s="3">
        <v>0</v>
      </c>
      <c r="AG24" s="3">
        <v>0</v>
      </c>
      <c r="AH24" s="5">
        <v>1</v>
      </c>
      <c r="AI24" s="24">
        <f t="shared" si="0"/>
        <v>29</v>
      </c>
      <c r="AJ24" s="25">
        <f t="shared" si="1"/>
        <v>0</v>
      </c>
      <c r="AK24" s="25">
        <f t="shared" si="2"/>
        <v>2</v>
      </c>
      <c r="AL24" s="26">
        <f t="shared" si="3"/>
        <v>2</v>
      </c>
      <c r="AM24" s="25">
        <f t="shared" si="4"/>
        <v>93.54838709677419</v>
      </c>
      <c r="AN24" s="25">
        <f t="shared" si="5"/>
        <v>0</v>
      </c>
      <c r="AO24" s="5">
        <v>100</v>
      </c>
      <c r="AP24" s="5">
        <v>50</v>
      </c>
      <c r="AQ24" s="5">
        <v>100</v>
      </c>
      <c r="AR24" s="5">
        <v>100</v>
      </c>
      <c r="AS24" s="5">
        <v>100</v>
      </c>
      <c r="AT24" s="5">
        <v>100</v>
      </c>
      <c r="AU24" s="5">
        <v>100</v>
      </c>
      <c r="AV24" s="5">
        <v>100</v>
      </c>
      <c r="AW24" s="5">
        <v>100</v>
      </c>
      <c r="AX24" s="5">
        <v>95</v>
      </c>
      <c r="AY24" s="26">
        <f t="shared" si="6"/>
        <v>94.5</v>
      </c>
      <c r="AZ24" s="3">
        <v>68</v>
      </c>
      <c r="BA24" s="3">
        <v>66</v>
      </c>
      <c r="BB24" s="5">
        <v>100</v>
      </c>
      <c r="BC24" s="5">
        <v>100</v>
      </c>
      <c r="BD24" s="26">
        <f t="shared" si="7"/>
        <v>83.5</v>
      </c>
      <c r="BE24" s="5">
        <v>0</v>
      </c>
      <c r="BF24" s="5">
        <v>1</v>
      </c>
      <c r="BG24" s="5">
        <v>0</v>
      </c>
      <c r="BH24" s="5">
        <v>0</v>
      </c>
      <c r="BI24" s="5">
        <v>0</v>
      </c>
      <c r="BJ24" s="26">
        <f t="shared" si="8"/>
        <v>1</v>
      </c>
      <c r="BK24" s="30">
        <f t="shared" si="9"/>
        <v>88</v>
      </c>
      <c r="BL24" s="30">
        <f t="shared" si="11"/>
        <v>0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</row>
    <row r="25" spans="1:82" ht="15">
      <c r="A25" s="18">
        <v>19</v>
      </c>
      <c r="B25" s="19"/>
      <c r="C25" s="20" t="s">
        <v>57</v>
      </c>
      <c r="D25" s="21">
        <v>0</v>
      </c>
      <c r="E25" s="22">
        <v>1</v>
      </c>
      <c r="F25" s="22">
        <v>1</v>
      </c>
      <c r="G25" s="21">
        <v>0</v>
      </c>
      <c r="H25" s="22">
        <v>1</v>
      </c>
      <c r="I25" s="22">
        <v>1</v>
      </c>
      <c r="J25" s="22">
        <v>1</v>
      </c>
      <c r="K25" s="22">
        <v>1</v>
      </c>
      <c r="L25" s="22">
        <v>1</v>
      </c>
      <c r="M25" s="22">
        <v>1</v>
      </c>
      <c r="N25" s="22">
        <v>1</v>
      </c>
      <c r="O25" s="22">
        <v>1</v>
      </c>
      <c r="P25" s="22">
        <v>1</v>
      </c>
      <c r="Q25" s="23">
        <v>1</v>
      </c>
      <c r="R25" s="21">
        <v>0</v>
      </c>
      <c r="S25" s="22">
        <v>1</v>
      </c>
      <c r="T25" s="21">
        <v>0</v>
      </c>
      <c r="U25" s="21">
        <v>0</v>
      </c>
      <c r="V25" s="23">
        <v>0.5</v>
      </c>
      <c r="W25" s="22">
        <v>1</v>
      </c>
      <c r="X25" s="22">
        <v>1</v>
      </c>
      <c r="Y25" s="23">
        <v>1</v>
      </c>
      <c r="Z25" s="22">
        <v>1</v>
      </c>
      <c r="AA25" s="21">
        <v>0</v>
      </c>
      <c r="AB25" s="22">
        <v>1</v>
      </c>
      <c r="AC25" s="21">
        <v>0</v>
      </c>
      <c r="AD25" s="22">
        <v>1</v>
      </c>
      <c r="AE25" s="22">
        <v>1</v>
      </c>
      <c r="AF25" s="22">
        <v>1</v>
      </c>
      <c r="AG25" s="21">
        <v>0</v>
      </c>
      <c r="AH25" s="22">
        <v>1</v>
      </c>
      <c r="AI25" s="24">
        <f t="shared" si="0"/>
        <v>23</v>
      </c>
      <c r="AJ25" s="25">
        <f t="shared" si="1"/>
        <v>1</v>
      </c>
      <c r="AK25" s="25">
        <f t="shared" si="2"/>
        <v>8</v>
      </c>
      <c r="AL25" s="26">
        <f t="shared" si="3"/>
        <v>8.5</v>
      </c>
      <c r="AM25" s="25">
        <f t="shared" si="4"/>
        <v>74.19354838709677</v>
      </c>
      <c r="AN25" s="25">
        <f t="shared" si="5"/>
        <v>0</v>
      </c>
      <c r="AO25" s="27">
        <v>100</v>
      </c>
      <c r="AP25" s="27">
        <v>100</v>
      </c>
      <c r="AQ25" s="27">
        <v>100</v>
      </c>
      <c r="AR25" s="27">
        <v>90</v>
      </c>
      <c r="AS25" s="27">
        <v>100</v>
      </c>
      <c r="AT25" s="29">
        <v>0</v>
      </c>
      <c r="AU25" s="27">
        <v>100</v>
      </c>
      <c r="AV25" s="27">
        <v>100</v>
      </c>
      <c r="AW25" s="27">
        <v>80</v>
      </c>
      <c r="AX25" s="27">
        <v>100</v>
      </c>
      <c r="AY25" s="26">
        <f t="shared" si="6"/>
        <v>87</v>
      </c>
      <c r="AZ25" s="29">
        <v>68</v>
      </c>
      <c r="BA25" s="27">
        <v>73</v>
      </c>
      <c r="BB25" s="27">
        <v>100</v>
      </c>
      <c r="BC25" s="27">
        <v>90</v>
      </c>
      <c r="BD25" s="26">
        <f t="shared" si="7"/>
        <v>82.75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26">
        <f t="shared" si="8"/>
        <v>0</v>
      </c>
      <c r="BK25" s="30">
        <f t="shared" si="9"/>
        <v>76.375</v>
      </c>
      <c r="BL25" s="30">
        <f t="shared" si="11"/>
        <v>0</v>
      </c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</row>
    <row r="26" spans="1:82" ht="15">
      <c r="A26" s="31">
        <v>20</v>
      </c>
      <c r="B26"/>
      <c r="C26" s="32" t="s">
        <v>58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3">
        <v>0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5">
        <v>1</v>
      </c>
      <c r="R26" s="5">
        <v>1</v>
      </c>
      <c r="S26" s="5">
        <v>1</v>
      </c>
      <c r="T26" s="5">
        <v>1</v>
      </c>
      <c r="U26" s="3">
        <v>0</v>
      </c>
      <c r="V26" s="5">
        <v>1</v>
      </c>
      <c r="W26" s="5">
        <v>1</v>
      </c>
      <c r="X26" s="3">
        <v>0</v>
      </c>
      <c r="Y26" s="3">
        <v>0</v>
      </c>
      <c r="Z26" s="3">
        <v>0</v>
      </c>
      <c r="AA26" s="3">
        <v>0</v>
      </c>
      <c r="AB26" s="5">
        <v>1</v>
      </c>
      <c r="AC26" s="3">
        <v>0</v>
      </c>
      <c r="AD26" s="5">
        <v>1</v>
      </c>
      <c r="AE26" s="5">
        <v>1</v>
      </c>
      <c r="AF26" s="5">
        <v>1</v>
      </c>
      <c r="AG26" s="3">
        <v>0</v>
      </c>
      <c r="AH26" s="5">
        <v>1</v>
      </c>
      <c r="AI26" s="24">
        <f t="shared" si="0"/>
        <v>23</v>
      </c>
      <c r="AJ26" s="25">
        <f t="shared" si="1"/>
        <v>0</v>
      </c>
      <c r="AK26" s="25">
        <f t="shared" si="2"/>
        <v>8</v>
      </c>
      <c r="AL26" s="26">
        <f t="shared" si="3"/>
        <v>8</v>
      </c>
      <c r="AM26" s="25">
        <f t="shared" si="4"/>
        <v>74.19354838709677</v>
      </c>
      <c r="AN26" s="25">
        <f t="shared" si="5"/>
        <v>0</v>
      </c>
      <c r="AO26" s="5">
        <v>100</v>
      </c>
      <c r="AP26" s="5">
        <v>100</v>
      </c>
      <c r="AQ26" s="5">
        <v>100</v>
      </c>
      <c r="AR26" s="38">
        <v>70</v>
      </c>
      <c r="AS26" s="5">
        <v>80</v>
      </c>
      <c r="AT26" s="38">
        <v>70</v>
      </c>
      <c r="AU26" s="38">
        <v>70</v>
      </c>
      <c r="AV26" s="38">
        <v>70</v>
      </c>
      <c r="AW26" s="38">
        <v>80</v>
      </c>
      <c r="AX26" s="5">
        <v>100</v>
      </c>
      <c r="AY26" s="26">
        <f t="shared" si="6"/>
        <v>84</v>
      </c>
      <c r="AZ26" s="3">
        <v>68</v>
      </c>
      <c r="BA26" s="5">
        <v>96</v>
      </c>
      <c r="BB26" s="5">
        <v>100</v>
      </c>
      <c r="BC26" s="5">
        <v>100</v>
      </c>
      <c r="BD26" s="26">
        <f t="shared" si="7"/>
        <v>91</v>
      </c>
      <c r="BE26" s="5">
        <v>0</v>
      </c>
      <c r="BF26" s="5">
        <v>1</v>
      </c>
      <c r="BG26" s="5">
        <v>0</v>
      </c>
      <c r="BH26" s="5">
        <v>0</v>
      </c>
      <c r="BI26" s="5">
        <v>0</v>
      </c>
      <c r="BJ26" s="26">
        <f t="shared" si="8"/>
        <v>1</v>
      </c>
      <c r="BK26" s="30">
        <f t="shared" si="9"/>
        <v>80.5</v>
      </c>
      <c r="BL26" s="30">
        <f t="shared" si="11"/>
        <v>0</v>
      </c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</row>
    <row r="27" spans="1:82" ht="15">
      <c r="A27" s="18">
        <v>21</v>
      </c>
      <c r="B27" s="19"/>
      <c r="C27" s="20" t="s">
        <v>59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1</v>
      </c>
      <c r="M27" s="22">
        <v>1</v>
      </c>
      <c r="N27" s="22">
        <v>1</v>
      </c>
      <c r="O27" s="22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22">
        <v>1</v>
      </c>
      <c r="AE27" s="22">
        <v>1</v>
      </c>
      <c r="AF27" s="21">
        <v>0</v>
      </c>
      <c r="AG27" s="22">
        <v>1</v>
      </c>
      <c r="AH27" s="22">
        <v>1</v>
      </c>
      <c r="AI27" s="24">
        <f t="shared" si="0"/>
        <v>30</v>
      </c>
      <c r="AJ27" s="25">
        <f t="shared" si="1"/>
        <v>0</v>
      </c>
      <c r="AK27" s="25">
        <f t="shared" si="2"/>
        <v>1</v>
      </c>
      <c r="AL27" s="26">
        <f t="shared" si="3"/>
        <v>1</v>
      </c>
      <c r="AM27" s="25">
        <f t="shared" si="4"/>
        <v>96.7741935483871</v>
      </c>
      <c r="AN27" s="25">
        <f t="shared" si="5"/>
        <v>0</v>
      </c>
      <c r="AO27" s="27">
        <v>100</v>
      </c>
      <c r="AP27" s="27">
        <v>100</v>
      </c>
      <c r="AQ27" s="27">
        <v>100</v>
      </c>
      <c r="AR27" s="27">
        <v>100</v>
      </c>
      <c r="AS27" s="27">
        <v>100</v>
      </c>
      <c r="AT27" s="27">
        <v>100</v>
      </c>
      <c r="AU27" s="27">
        <v>100</v>
      </c>
      <c r="AV27" s="27">
        <v>100</v>
      </c>
      <c r="AW27" s="27">
        <v>100</v>
      </c>
      <c r="AX27" s="27">
        <v>90</v>
      </c>
      <c r="AY27" s="26">
        <f t="shared" si="6"/>
        <v>99</v>
      </c>
      <c r="AZ27" s="28">
        <v>84</v>
      </c>
      <c r="BA27" s="27">
        <v>100</v>
      </c>
      <c r="BB27" s="27">
        <v>100</v>
      </c>
      <c r="BC27" s="27">
        <v>105</v>
      </c>
      <c r="BD27" s="26">
        <f t="shared" si="7"/>
        <v>97.25</v>
      </c>
      <c r="BE27" s="27">
        <v>0</v>
      </c>
      <c r="BF27" s="27">
        <v>1</v>
      </c>
      <c r="BG27" s="27">
        <v>0</v>
      </c>
      <c r="BH27" s="27">
        <v>0</v>
      </c>
      <c r="BI27" s="27">
        <v>0</v>
      </c>
      <c r="BJ27" s="26">
        <f t="shared" si="8"/>
        <v>1</v>
      </c>
      <c r="BK27" s="30">
        <f t="shared" si="9"/>
        <v>98.125</v>
      </c>
      <c r="BL27" s="30">
        <f t="shared" si="11"/>
        <v>0</v>
      </c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</row>
    <row r="28" spans="1:82" ht="15">
      <c r="A28" s="31">
        <v>22</v>
      </c>
      <c r="B28"/>
      <c r="C28" s="32" t="s">
        <v>60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3">
        <v>0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5">
        <v>1</v>
      </c>
      <c r="AE28" s="5">
        <v>1</v>
      </c>
      <c r="AF28" s="5">
        <v>1</v>
      </c>
      <c r="AG28" s="5">
        <v>1</v>
      </c>
      <c r="AH28" s="5">
        <v>1</v>
      </c>
      <c r="AI28" s="24">
        <f t="shared" si="0"/>
        <v>30</v>
      </c>
      <c r="AJ28" s="25">
        <f t="shared" si="1"/>
        <v>0</v>
      </c>
      <c r="AK28" s="25">
        <f t="shared" si="2"/>
        <v>1</v>
      </c>
      <c r="AL28" s="26">
        <f t="shared" si="3"/>
        <v>1</v>
      </c>
      <c r="AM28" s="25">
        <f t="shared" si="4"/>
        <v>96.7741935483871</v>
      </c>
      <c r="AN28" s="25">
        <f t="shared" si="5"/>
        <v>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38">
        <v>70</v>
      </c>
      <c r="AU28" s="38">
        <v>70</v>
      </c>
      <c r="AV28" s="38">
        <v>70</v>
      </c>
      <c r="AW28" s="3">
        <v>0</v>
      </c>
      <c r="AX28" s="3">
        <v>0</v>
      </c>
      <c r="AY28" s="26">
        <f t="shared" si="6"/>
        <v>71</v>
      </c>
      <c r="AZ28" s="3">
        <v>60</v>
      </c>
      <c r="BA28" s="5">
        <v>80</v>
      </c>
      <c r="BB28" s="5">
        <v>80</v>
      </c>
      <c r="BC28" s="4">
        <v>90</v>
      </c>
      <c r="BD28" s="26">
        <f t="shared" si="7"/>
        <v>77.5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26">
        <f t="shared" si="8"/>
        <v>0</v>
      </c>
      <c r="BK28" s="30">
        <f t="shared" si="9"/>
        <v>73.25</v>
      </c>
      <c r="BL28" s="30">
        <f t="shared" si="11"/>
        <v>0</v>
      </c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</row>
    <row r="29" spans="1:82" ht="15">
      <c r="A29" s="18">
        <v>23</v>
      </c>
      <c r="B29" s="19"/>
      <c r="C29" s="20" t="s">
        <v>61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2">
        <v>1</v>
      </c>
      <c r="O29" s="22">
        <v>1</v>
      </c>
      <c r="P29" s="22">
        <v>1</v>
      </c>
      <c r="Q29" s="21">
        <v>0</v>
      </c>
      <c r="R29" s="22">
        <v>1</v>
      </c>
      <c r="S29" s="22">
        <v>1</v>
      </c>
      <c r="T29" s="22">
        <v>1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  <c r="Z29" s="22">
        <v>1</v>
      </c>
      <c r="AA29" s="22">
        <v>1</v>
      </c>
      <c r="AB29" s="22">
        <v>1</v>
      </c>
      <c r="AC29" s="22">
        <v>1</v>
      </c>
      <c r="AD29" s="22">
        <v>1</v>
      </c>
      <c r="AE29" s="22">
        <v>1</v>
      </c>
      <c r="AF29" s="22">
        <v>1</v>
      </c>
      <c r="AG29" s="22">
        <v>1</v>
      </c>
      <c r="AH29" s="22">
        <v>1</v>
      </c>
      <c r="AI29" s="24">
        <f t="shared" si="0"/>
        <v>30</v>
      </c>
      <c r="AJ29" s="25">
        <f t="shared" si="1"/>
        <v>0</v>
      </c>
      <c r="AK29" s="25">
        <f t="shared" si="2"/>
        <v>1</v>
      </c>
      <c r="AL29" s="26">
        <f t="shared" si="3"/>
        <v>1</v>
      </c>
      <c r="AM29" s="25">
        <f t="shared" si="4"/>
        <v>96.7741935483871</v>
      </c>
      <c r="AN29" s="25">
        <f t="shared" si="5"/>
        <v>0</v>
      </c>
      <c r="AO29" s="27">
        <v>100</v>
      </c>
      <c r="AP29" s="27">
        <v>100</v>
      </c>
      <c r="AQ29" s="27">
        <v>100</v>
      </c>
      <c r="AR29" s="27">
        <v>100</v>
      </c>
      <c r="AS29" s="27">
        <v>100</v>
      </c>
      <c r="AT29" s="33">
        <v>70</v>
      </c>
      <c r="AU29" s="33">
        <v>70</v>
      </c>
      <c r="AV29" s="33">
        <v>70</v>
      </c>
      <c r="AW29" s="29">
        <v>0</v>
      </c>
      <c r="AX29" s="29">
        <v>0</v>
      </c>
      <c r="AY29" s="26">
        <f t="shared" si="6"/>
        <v>71</v>
      </c>
      <c r="AZ29" s="29">
        <v>28</v>
      </c>
      <c r="BA29" s="27">
        <v>80</v>
      </c>
      <c r="BB29" s="27">
        <v>80</v>
      </c>
      <c r="BC29" s="27">
        <v>100</v>
      </c>
      <c r="BD29" s="26">
        <f t="shared" si="7"/>
        <v>72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6">
        <f t="shared" si="8"/>
        <v>0</v>
      </c>
      <c r="BK29" s="30">
        <f t="shared" si="9"/>
        <v>70.5</v>
      </c>
      <c r="BL29" s="30">
        <f t="shared" si="11"/>
        <v>0</v>
      </c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</row>
    <row r="30" spans="1:82" ht="15">
      <c r="A30" s="31">
        <v>24</v>
      </c>
      <c r="B30"/>
      <c r="C30" s="32" t="s">
        <v>62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1</v>
      </c>
      <c r="O30" s="5">
        <v>1</v>
      </c>
      <c r="P30" s="5">
        <v>1</v>
      </c>
      <c r="Q30" s="5">
        <v>1</v>
      </c>
      <c r="R30" s="3">
        <v>0</v>
      </c>
      <c r="S30" s="5">
        <v>1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3">
        <v>0</v>
      </c>
      <c r="AC30" s="5">
        <v>1</v>
      </c>
      <c r="AD30" s="5">
        <v>1</v>
      </c>
      <c r="AE30" s="5">
        <v>1</v>
      </c>
      <c r="AF30" s="5">
        <v>1</v>
      </c>
      <c r="AG30" s="3">
        <v>0</v>
      </c>
      <c r="AH30" s="3">
        <v>0</v>
      </c>
      <c r="AI30" s="24">
        <f t="shared" si="0"/>
        <v>27</v>
      </c>
      <c r="AJ30" s="25">
        <f t="shared" si="1"/>
        <v>0</v>
      </c>
      <c r="AK30" s="25">
        <f t="shared" si="2"/>
        <v>4</v>
      </c>
      <c r="AL30" s="26">
        <f t="shared" si="3"/>
        <v>4</v>
      </c>
      <c r="AM30" s="25">
        <f t="shared" si="4"/>
        <v>87.09677419354838</v>
      </c>
      <c r="AN30" s="25">
        <f t="shared" si="5"/>
        <v>0</v>
      </c>
      <c r="AO30" s="5">
        <v>100</v>
      </c>
      <c r="AP30" s="5">
        <v>100</v>
      </c>
      <c r="AQ30" s="5">
        <v>100</v>
      </c>
      <c r="AR30" s="5">
        <v>100</v>
      </c>
      <c r="AS30" s="5">
        <v>100</v>
      </c>
      <c r="AT30" s="3">
        <v>80</v>
      </c>
      <c r="AU30" s="3">
        <v>80</v>
      </c>
      <c r="AV30" s="3">
        <v>80</v>
      </c>
      <c r="AW30" s="3">
        <v>80</v>
      </c>
      <c r="AX30" s="3">
        <v>0</v>
      </c>
      <c r="AY30" s="26">
        <f t="shared" si="6"/>
        <v>82</v>
      </c>
      <c r="AZ30" s="3">
        <v>52</v>
      </c>
      <c r="BA30" s="3">
        <v>80</v>
      </c>
      <c r="BB30" s="3">
        <v>80</v>
      </c>
      <c r="BC30" s="5">
        <v>90</v>
      </c>
      <c r="BD30" s="26">
        <f t="shared" si="7"/>
        <v>75.5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26">
        <f t="shared" si="8"/>
        <v>0</v>
      </c>
      <c r="BK30" s="30">
        <f t="shared" si="9"/>
        <v>74.75</v>
      </c>
      <c r="BL30" s="30">
        <f t="shared" si="11"/>
        <v>0</v>
      </c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</row>
    <row r="31" spans="1:82" ht="15">
      <c r="A31" s="18">
        <v>25</v>
      </c>
      <c r="B31" s="19"/>
      <c r="C31" s="20" t="s">
        <v>63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1">
        <v>0</v>
      </c>
      <c r="J31" s="22">
        <v>1</v>
      </c>
      <c r="K31" s="22">
        <v>1</v>
      </c>
      <c r="L31" s="22">
        <v>1</v>
      </c>
      <c r="M31" s="22">
        <v>1</v>
      </c>
      <c r="N31" s="22">
        <v>1</v>
      </c>
      <c r="O31" s="22">
        <v>1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1">
        <v>0</v>
      </c>
      <c r="V31" s="22">
        <v>1</v>
      </c>
      <c r="W31" s="22">
        <v>1</v>
      </c>
      <c r="X31" s="22">
        <v>1</v>
      </c>
      <c r="Y31" s="21">
        <v>0</v>
      </c>
      <c r="Z31" s="22">
        <v>1</v>
      </c>
      <c r="AA31" s="22">
        <v>1</v>
      </c>
      <c r="AB31" s="22">
        <v>1</v>
      </c>
      <c r="AC31" s="22">
        <v>1</v>
      </c>
      <c r="AD31" s="22">
        <v>1</v>
      </c>
      <c r="AE31" s="22">
        <v>1</v>
      </c>
      <c r="AF31" s="22">
        <v>1</v>
      </c>
      <c r="AG31" s="22">
        <v>1</v>
      </c>
      <c r="AH31" s="22">
        <v>1</v>
      </c>
      <c r="AI31" s="24">
        <f t="shared" si="0"/>
        <v>28</v>
      </c>
      <c r="AJ31" s="25">
        <f t="shared" si="1"/>
        <v>0</v>
      </c>
      <c r="AK31" s="25">
        <f t="shared" si="2"/>
        <v>3</v>
      </c>
      <c r="AL31" s="26">
        <f t="shared" si="3"/>
        <v>3</v>
      </c>
      <c r="AM31" s="25">
        <f t="shared" si="4"/>
        <v>90.3225806451613</v>
      </c>
      <c r="AN31" s="25">
        <f t="shared" si="5"/>
        <v>0</v>
      </c>
      <c r="AO31" s="27">
        <v>100</v>
      </c>
      <c r="AP31" s="27">
        <v>100</v>
      </c>
      <c r="AQ31" s="27">
        <v>100</v>
      </c>
      <c r="AR31" s="27">
        <v>100</v>
      </c>
      <c r="AS31" s="27">
        <v>100</v>
      </c>
      <c r="AT31" s="33">
        <v>80</v>
      </c>
      <c r="AU31" s="33">
        <v>80</v>
      </c>
      <c r="AV31" s="33">
        <v>80</v>
      </c>
      <c r="AW31" s="29">
        <v>0</v>
      </c>
      <c r="AX31" s="29">
        <v>0</v>
      </c>
      <c r="AY31" s="26">
        <f t="shared" si="6"/>
        <v>74</v>
      </c>
      <c r="AZ31" s="29">
        <v>28</v>
      </c>
      <c r="BA31" s="27">
        <v>80</v>
      </c>
      <c r="BB31" s="27">
        <v>80</v>
      </c>
      <c r="BC31" s="27">
        <v>100</v>
      </c>
      <c r="BD31" s="26">
        <f t="shared" si="7"/>
        <v>72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6">
        <f t="shared" si="8"/>
        <v>0</v>
      </c>
      <c r="BK31" s="30">
        <f t="shared" si="9"/>
        <v>70</v>
      </c>
      <c r="BL31" s="30">
        <f t="shared" si="11"/>
        <v>0</v>
      </c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</row>
    <row r="32" spans="1:82" ht="15">
      <c r="A32" s="31">
        <v>26</v>
      </c>
      <c r="B32"/>
      <c r="C32" s="32" t="s">
        <v>64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v>1</v>
      </c>
      <c r="L32" s="3">
        <v>0</v>
      </c>
      <c r="M32" s="5">
        <v>1</v>
      </c>
      <c r="N32" s="5">
        <v>1</v>
      </c>
      <c r="O32" s="5">
        <v>1</v>
      </c>
      <c r="P32" s="5">
        <v>1</v>
      </c>
      <c r="Q32" s="5">
        <v>1</v>
      </c>
      <c r="R32" s="5">
        <v>1</v>
      </c>
      <c r="S32" s="5">
        <v>1</v>
      </c>
      <c r="T32" s="5">
        <v>1</v>
      </c>
      <c r="U32" s="5">
        <v>1</v>
      </c>
      <c r="V32" s="5">
        <v>1</v>
      </c>
      <c r="W32" s="5">
        <v>1</v>
      </c>
      <c r="X32" s="5">
        <v>1</v>
      </c>
      <c r="Y32" s="5">
        <v>1</v>
      </c>
      <c r="Z32" s="3">
        <v>0</v>
      </c>
      <c r="AA32" s="5">
        <v>1</v>
      </c>
      <c r="AB32" s="5">
        <v>1</v>
      </c>
      <c r="AC32" s="5">
        <v>1</v>
      </c>
      <c r="AD32" s="5">
        <v>1</v>
      </c>
      <c r="AE32" s="5">
        <v>1</v>
      </c>
      <c r="AF32" s="35">
        <v>1</v>
      </c>
      <c r="AG32" s="5">
        <v>1</v>
      </c>
      <c r="AH32" s="5">
        <v>1</v>
      </c>
      <c r="AI32" s="24">
        <f t="shared" si="0"/>
        <v>29</v>
      </c>
      <c r="AJ32" s="25">
        <f t="shared" si="1"/>
        <v>0</v>
      </c>
      <c r="AK32" s="25">
        <f t="shared" si="2"/>
        <v>2</v>
      </c>
      <c r="AL32" s="26">
        <f t="shared" si="3"/>
        <v>2</v>
      </c>
      <c r="AM32" s="25">
        <f t="shared" si="4"/>
        <v>93.54838709677419</v>
      </c>
      <c r="AN32" s="25">
        <f t="shared" si="5"/>
        <v>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90</v>
      </c>
      <c r="AX32" s="5">
        <v>100</v>
      </c>
      <c r="AY32" s="26">
        <f t="shared" si="6"/>
        <v>99</v>
      </c>
      <c r="AZ32" s="4">
        <v>80</v>
      </c>
      <c r="BA32" s="5">
        <v>73</v>
      </c>
      <c r="BB32" s="5">
        <v>91</v>
      </c>
      <c r="BC32" s="5">
        <v>110</v>
      </c>
      <c r="BD32" s="26">
        <f t="shared" si="7"/>
        <v>88.5</v>
      </c>
      <c r="BE32" s="5">
        <v>0</v>
      </c>
      <c r="BF32" s="5">
        <v>1</v>
      </c>
      <c r="BG32" s="5">
        <v>0</v>
      </c>
      <c r="BH32" s="5">
        <v>0</v>
      </c>
      <c r="BI32" s="5">
        <v>0</v>
      </c>
      <c r="BJ32" s="26">
        <f t="shared" si="8"/>
        <v>1</v>
      </c>
      <c r="BK32" s="30">
        <f t="shared" si="9"/>
        <v>92.75</v>
      </c>
      <c r="BL32" s="30">
        <f t="shared" si="11"/>
        <v>0</v>
      </c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</row>
    <row r="33" spans="1:82" ht="15">
      <c r="A33" s="18">
        <v>27</v>
      </c>
      <c r="B33" s="19"/>
      <c r="C33" s="20" t="s">
        <v>65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1</v>
      </c>
      <c r="M33" s="22">
        <v>1</v>
      </c>
      <c r="N33" s="22">
        <v>1</v>
      </c>
      <c r="O33" s="22">
        <v>1</v>
      </c>
      <c r="P33" s="22">
        <v>1</v>
      </c>
      <c r="Q33" s="22">
        <v>1</v>
      </c>
      <c r="R33" s="22">
        <v>1</v>
      </c>
      <c r="S33" s="22">
        <v>1</v>
      </c>
      <c r="T33" s="22">
        <v>1</v>
      </c>
      <c r="U33" s="22">
        <v>1</v>
      </c>
      <c r="V33" s="22">
        <v>1</v>
      </c>
      <c r="W33" s="22">
        <v>1</v>
      </c>
      <c r="X33" s="22">
        <v>1</v>
      </c>
      <c r="Y33" s="22">
        <v>1</v>
      </c>
      <c r="Z33" s="22">
        <v>1</v>
      </c>
      <c r="AA33" s="22">
        <v>1</v>
      </c>
      <c r="AB33" s="22">
        <v>1</v>
      </c>
      <c r="AC33" s="22">
        <v>1</v>
      </c>
      <c r="AD33" s="22">
        <v>1</v>
      </c>
      <c r="AE33" s="22">
        <v>1</v>
      </c>
      <c r="AF33" s="23">
        <v>1</v>
      </c>
      <c r="AG33" s="22">
        <v>1</v>
      </c>
      <c r="AH33" s="22">
        <v>1</v>
      </c>
      <c r="AI33" s="24">
        <f t="shared" si="0"/>
        <v>31</v>
      </c>
      <c r="AJ33" s="25">
        <f t="shared" si="1"/>
        <v>0</v>
      </c>
      <c r="AK33" s="25">
        <f t="shared" si="2"/>
        <v>0</v>
      </c>
      <c r="AL33" s="26">
        <f t="shared" si="3"/>
        <v>0</v>
      </c>
      <c r="AM33" s="25">
        <f t="shared" si="4"/>
        <v>100</v>
      </c>
      <c r="AN33" s="25">
        <f t="shared" si="5"/>
        <v>0</v>
      </c>
      <c r="AO33" s="27">
        <v>100</v>
      </c>
      <c r="AP33" s="27">
        <v>100</v>
      </c>
      <c r="AQ33" s="27">
        <v>100</v>
      </c>
      <c r="AR33" s="27">
        <v>100</v>
      </c>
      <c r="AS33" s="29">
        <v>0</v>
      </c>
      <c r="AT33" s="27">
        <v>100</v>
      </c>
      <c r="AU33" s="27">
        <v>90</v>
      </c>
      <c r="AV33" s="27">
        <v>100</v>
      </c>
      <c r="AW33" s="27">
        <v>90</v>
      </c>
      <c r="AX33" s="27">
        <v>100</v>
      </c>
      <c r="AY33" s="26">
        <f t="shared" si="6"/>
        <v>88</v>
      </c>
      <c r="AZ33" s="28">
        <v>88</v>
      </c>
      <c r="BA33" s="27">
        <v>93</v>
      </c>
      <c r="BB33" s="27">
        <v>100</v>
      </c>
      <c r="BC33" s="27">
        <v>100</v>
      </c>
      <c r="BD33" s="26">
        <f t="shared" si="7"/>
        <v>95.25</v>
      </c>
      <c r="BE33" s="27">
        <v>0</v>
      </c>
      <c r="BF33" s="27">
        <v>1</v>
      </c>
      <c r="BG33" s="27">
        <v>0</v>
      </c>
      <c r="BH33" s="27">
        <v>0</v>
      </c>
      <c r="BI33" s="27">
        <v>0</v>
      </c>
      <c r="BJ33" s="26">
        <f t="shared" si="8"/>
        <v>1</v>
      </c>
      <c r="BK33" s="30">
        <f t="shared" si="9"/>
        <v>92.625</v>
      </c>
      <c r="BL33" s="30">
        <f t="shared" si="11"/>
        <v>0</v>
      </c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</row>
    <row r="34" spans="1:70" s="46" customFormat="1" ht="14.25">
      <c r="A34" s="39"/>
      <c r="B34" s="40"/>
      <c r="C34" s="41" t="s">
        <v>66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>
        <f>AVERAGE(AI7:AI33)</f>
        <v>27.555555555555557</v>
      </c>
      <c r="AJ34" s="42">
        <f>AVERAGE(AJ7:AJ33)</f>
        <v>0.1111111111111111</v>
      </c>
      <c r="AK34" s="42">
        <f>AVERAGE(AK7:AK33)</f>
        <v>3.4444444444444446</v>
      </c>
      <c r="AL34" s="42">
        <f>AVERAGE(AL7:AL33)</f>
        <v>3.5</v>
      </c>
      <c r="AM34" s="42">
        <f>AVERAGE(AM7:AM33)</f>
        <v>88.88888888888889</v>
      </c>
      <c r="AN34" s="42"/>
      <c r="AO34" s="42">
        <f>AVERAGE(AO7:AO33)</f>
        <v>100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>
        <f>AVERAGE(AY7:AY33)</f>
        <v>89.42592592592592</v>
      </c>
      <c r="AZ34" s="43">
        <f>AVERAGE(AZ7:AZ33)</f>
        <v>65.03703703703704</v>
      </c>
      <c r="BA34" s="42"/>
      <c r="BB34" s="42"/>
      <c r="BC34" s="42"/>
      <c r="BD34" s="42">
        <f>AVERAGE(BD7:BD33)</f>
        <v>81.27777777777777</v>
      </c>
      <c r="BE34" s="42">
        <f>AVERAGE(BE7:BE33)</f>
        <v>0</v>
      </c>
      <c r="BF34" s="42">
        <f>AVERAGE(BF7:BF33)</f>
        <v>0.48148148148148145</v>
      </c>
      <c r="BG34" s="42"/>
      <c r="BH34" s="42"/>
      <c r="BI34" s="42"/>
      <c r="BJ34" s="42">
        <f>AVERAGE(BJ7:BJ33)</f>
        <v>0.48148148148148145</v>
      </c>
      <c r="BK34" s="31"/>
      <c r="BL34" s="44">
        <f t="shared" si="11"/>
        <v>0</v>
      </c>
      <c r="BM34" s="45"/>
      <c r="BN34" s="45"/>
      <c r="BO34" s="45"/>
      <c r="BP34" s="45"/>
      <c r="BQ34" s="45"/>
      <c r="BR34" s="45"/>
    </row>
    <row r="35" ht="14.25">
      <c r="BL35" s="47"/>
    </row>
    <row r="36" spans="2:64" ht="14.25">
      <c r="B36" s="48" t="s">
        <v>67</v>
      </c>
      <c r="BL36" s="47"/>
    </row>
    <row r="37" spans="2:64" ht="14.25">
      <c r="B37" s="5">
        <v>1</v>
      </c>
      <c r="C37" s="1" t="s">
        <v>68</v>
      </c>
      <c r="BL37" s="47"/>
    </row>
    <row r="38" spans="2:64" ht="14.25">
      <c r="B38" s="49">
        <v>1</v>
      </c>
      <c r="C38" s="1" t="s">
        <v>69</v>
      </c>
      <c r="BL38" s="47"/>
    </row>
    <row r="39" spans="2:64" ht="14.25">
      <c r="B39" s="49">
        <v>0.5</v>
      </c>
      <c r="C39" s="1" t="s">
        <v>70</v>
      </c>
      <c r="BL39" s="47"/>
    </row>
    <row r="40" spans="2:64" ht="14.25">
      <c r="B40" s="3">
        <v>0</v>
      </c>
      <c r="C40" s="1" t="s">
        <v>71</v>
      </c>
      <c r="BL40" s="47"/>
    </row>
    <row r="42" ht="14.25">
      <c r="B42" s="48" t="s">
        <v>72</v>
      </c>
    </row>
    <row r="43" spans="2:3" ht="14.25">
      <c r="B43" s="2">
        <v>1</v>
      </c>
      <c r="C43" t="s">
        <v>73</v>
      </c>
    </row>
    <row r="44" spans="2:3" ht="14.25">
      <c r="B44" s="2">
        <v>2</v>
      </c>
      <c r="C44" t="s">
        <v>74</v>
      </c>
    </row>
    <row r="45" spans="2:3" ht="14.25">
      <c r="B45" s="2">
        <v>3</v>
      </c>
      <c r="C45" t="s">
        <v>75</v>
      </c>
    </row>
    <row r="46" spans="2:3" ht="14.25">
      <c r="B46" s="2">
        <v>4</v>
      </c>
      <c r="C46" t="s">
        <v>76</v>
      </c>
    </row>
    <row r="47" spans="2:3" ht="14.25">
      <c r="B47" s="2">
        <v>5</v>
      </c>
      <c r="C47" t="s">
        <v>77</v>
      </c>
    </row>
    <row r="48" spans="2:3" ht="14.25">
      <c r="B48" s="2">
        <v>6</v>
      </c>
      <c r="C48" t="s">
        <v>78</v>
      </c>
    </row>
    <row r="49" spans="2:3" ht="14.25">
      <c r="B49" s="2">
        <v>7</v>
      </c>
      <c r="C49" t="s">
        <v>79</v>
      </c>
    </row>
    <row r="50" spans="2:3" ht="14.25">
      <c r="B50" s="2">
        <v>8</v>
      </c>
      <c r="C50" t="s">
        <v>80</v>
      </c>
    </row>
    <row r="51" spans="2:3" ht="14.25">
      <c r="B51" s="2">
        <v>9</v>
      </c>
      <c r="C51" t="s">
        <v>81</v>
      </c>
    </row>
    <row r="52" spans="2:3" ht="14.25">
      <c r="B52" s="2">
        <v>10</v>
      </c>
      <c r="C52" t="s">
        <v>82</v>
      </c>
    </row>
    <row r="53" spans="2:3" ht="14.25">
      <c r="B53" s="2">
        <v>11</v>
      </c>
      <c r="C53" t="s">
        <v>83</v>
      </c>
    </row>
    <row r="54" spans="2:3" ht="14.25">
      <c r="B54" s="2">
        <v>12</v>
      </c>
      <c r="C54" t="s">
        <v>84</v>
      </c>
    </row>
    <row r="55" spans="2:3" ht="14.25">
      <c r="B55" s="2">
        <v>13</v>
      </c>
      <c r="C55" t="s">
        <v>85</v>
      </c>
    </row>
    <row r="56" spans="2:3" ht="14.25">
      <c r="B56" s="2">
        <v>14</v>
      </c>
      <c r="C56" t="s">
        <v>86</v>
      </c>
    </row>
    <row r="57" spans="2:3" ht="14.25">
      <c r="B57" s="2">
        <v>15</v>
      </c>
      <c r="C57" t="s">
        <v>87</v>
      </c>
    </row>
    <row r="58" spans="2:3" ht="14.25">
      <c r="B58" s="2">
        <v>16</v>
      </c>
      <c r="C58" t="s">
        <v>88</v>
      </c>
    </row>
    <row r="59" spans="2:3" ht="14.25">
      <c r="B59" s="2">
        <v>17</v>
      </c>
      <c r="C59" t="s">
        <v>89</v>
      </c>
    </row>
    <row r="60" spans="2:3" ht="14.25">
      <c r="B60" s="2">
        <v>18</v>
      </c>
      <c r="C60" t="s">
        <v>90</v>
      </c>
    </row>
    <row r="61" spans="2:3" ht="14.25">
      <c r="B61" s="2">
        <v>19</v>
      </c>
      <c r="C61" t="s">
        <v>91</v>
      </c>
    </row>
    <row r="62" spans="2:3" ht="14.25">
      <c r="B62" s="2">
        <v>20</v>
      </c>
      <c r="C62" t="s">
        <v>92</v>
      </c>
    </row>
    <row r="63" spans="2:3" ht="14.25">
      <c r="B63" s="2">
        <v>21</v>
      </c>
      <c r="C63" t="s">
        <v>93</v>
      </c>
    </row>
    <row r="64" spans="2:3" ht="14.25">
      <c r="B64" s="2">
        <v>22</v>
      </c>
      <c r="C64" t="s">
        <v>94</v>
      </c>
    </row>
    <row r="65" spans="2:3" ht="14.25">
      <c r="B65" s="2">
        <v>23</v>
      </c>
      <c r="C65" t="s">
        <v>95</v>
      </c>
    </row>
    <row r="66" spans="2:3" ht="14.25">
      <c r="B66" s="2">
        <v>24</v>
      </c>
      <c r="C66" t="s">
        <v>96</v>
      </c>
    </row>
    <row r="67" spans="2:3" ht="14.25">
      <c r="B67" s="2">
        <v>25</v>
      </c>
      <c r="C67" t="s">
        <v>97</v>
      </c>
    </row>
    <row r="68" spans="2:3" ht="14.25">
      <c r="B68" s="2">
        <v>26</v>
      </c>
      <c r="C68" t="s">
        <v>98</v>
      </c>
    </row>
    <row r="69" spans="2:3" ht="14.25">
      <c r="B69" s="2">
        <v>27</v>
      </c>
      <c r="C69" t="s">
        <v>99</v>
      </c>
    </row>
    <row r="70" spans="2:3" ht="14.25">
      <c r="B70" s="2">
        <v>28</v>
      </c>
      <c r="C70" t="s">
        <v>100</v>
      </c>
    </row>
    <row r="71" spans="2:3" ht="14.25">
      <c r="B71" s="2">
        <v>29</v>
      </c>
      <c r="C71" t="s">
        <v>101</v>
      </c>
    </row>
    <row r="72" spans="2:3" ht="14.25">
      <c r="B72" s="2">
        <v>30</v>
      </c>
      <c r="C72" t="s">
        <v>102</v>
      </c>
    </row>
    <row r="73" spans="2:3" ht="14.25">
      <c r="B73" s="2">
        <v>31</v>
      </c>
      <c r="C73" t="s">
        <v>103</v>
      </c>
    </row>
    <row r="75" ht="14.25">
      <c r="B75" s="8" t="s">
        <v>104</v>
      </c>
    </row>
    <row r="76" spans="2:3" ht="14.25">
      <c r="B76" s="2">
        <v>1</v>
      </c>
      <c r="C76" t="s">
        <v>105</v>
      </c>
    </row>
    <row r="77" spans="2:3" ht="14.25">
      <c r="B77" s="2">
        <v>2</v>
      </c>
      <c r="C77" t="s">
        <v>106</v>
      </c>
    </row>
    <row r="78" spans="2:3" ht="14.25">
      <c r="B78" s="2">
        <v>3</v>
      </c>
      <c r="C78" t="s">
        <v>107</v>
      </c>
    </row>
    <row r="79" spans="2:3" ht="14.25">
      <c r="B79" s="2">
        <v>4</v>
      </c>
      <c r="C79" t="s">
        <v>108</v>
      </c>
    </row>
    <row r="80" spans="2:3" ht="14.25">
      <c r="B80" s="2">
        <v>5</v>
      </c>
      <c r="C80" t="s">
        <v>109</v>
      </c>
    </row>
    <row r="81" spans="2:3" ht="14.25">
      <c r="B81" s="2">
        <v>6</v>
      </c>
      <c r="C81" t="s">
        <v>110</v>
      </c>
    </row>
    <row r="82" spans="2:3" ht="14.25">
      <c r="B82" s="2">
        <v>7</v>
      </c>
      <c r="C82" t="s">
        <v>111</v>
      </c>
    </row>
    <row r="83" spans="2:3" ht="14.25">
      <c r="B83" s="2">
        <v>8</v>
      </c>
      <c r="C83" t="s">
        <v>112</v>
      </c>
    </row>
    <row r="84" spans="2:3" ht="14.25">
      <c r="B84" s="2">
        <v>9</v>
      </c>
      <c r="C84" t="s">
        <v>113</v>
      </c>
    </row>
    <row r="85" spans="2:3" ht="14.25">
      <c r="B85" s="2">
        <v>10</v>
      </c>
      <c r="C85" t="s">
        <v>114</v>
      </c>
    </row>
    <row r="87" ht="14.25">
      <c r="B87" s="48" t="s">
        <v>115</v>
      </c>
    </row>
    <row r="88" spans="2:3" ht="14.25">
      <c r="B88" s="2" t="s">
        <v>23</v>
      </c>
      <c r="C88" t="s">
        <v>116</v>
      </c>
    </row>
    <row r="89" spans="2:3" ht="14.25">
      <c r="B89" s="2" t="s">
        <v>24</v>
      </c>
      <c r="C89" t="s">
        <v>117</v>
      </c>
    </row>
    <row r="90" spans="2:3" ht="14.25">
      <c r="B90" s="2" t="s">
        <v>25</v>
      </c>
      <c r="C90" t="s">
        <v>118</v>
      </c>
    </row>
    <row r="91" spans="2:3" ht="14.25">
      <c r="B91" s="2" t="s">
        <v>26</v>
      </c>
      <c r="C91" t="s">
        <v>119</v>
      </c>
    </row>
    <row r="93" ht="14.25">
      <c r="B93" s="48" t="s">
        <v>120</v>
      </c>
    </row>
    <row r="94" spans="2:3" ht="14.25">
      <c r="B94" s="2" t="s">
        <v>28</v>
      </c>
      <c r="C94" t="s">
        <v>121</v>
      </c>
    </row>
    <row r="95" spans="2:3" ht="14.25">
      <c r="B95" s="2" t="s">
        <v>29</v>
      </c>
      <c r="C95" t="s">
        <v>122</v>
      </c>
    </row>
    <row r="96" ht="14.25">
      <c r="C96"/>
    </row>
    <row r="97" ht="14.25">
      <c r="C97"/>
    </row>
    <row r="98" ht="14.25">
      <c r="C98"/>
    </row>
    <row r="99" spans="2:3" ht="14.25">
      <c r="B99" s="2" t="s">
        <v>33</v>
      </c>
      <c r="C99" s="1" t="s">
        <v>123</v>
      </c>
    </row>
    <row r="101" spans="2:3" ht="14.25">
      <c r="B101" s="2" t="s">
        <v>34</v>
      </c>
      <c r="C101" s="1" t="s">
        <v>124</v>
      </c>
    </row>
    <row r="102" spans="2:3" ht="14.25">
      <c r="B102" s="2" t="s">
        <v>125</v>
      </c>
      <c r="C102" s="1" t="s">
        <v>126</v>
      </c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activeCellId="1" sqref="BA10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activeCellId="1" sqref="BA10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2016-12-14T20:22:26Z</dcterms:modified>
  <cp:category/>
  <cp:version/>
  <cp:contentType/>
  <cp:contentStatus/>
  <cp:revision>544</cp:revision>
</cp:coreProperties>
</file>