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<sst xmlns="http://schemas.openxmlformats.org/spreadsheetml/2006/main" count="197" uniqueCount="139">
  <si>
    <t>Búsqueda y Procesamiento de Información</t>
  </si>
  <si>
    <t>Agosto – Diciembre 2019</t>
  </si>
  <si>
    <t>Calificaciones Finales</t>
  </si>
  <si>
    <t>Profesor: Rogelio Ferreira Escutia</t>
  </si>
  <si>
    <t>No.</t>
  </si>
  <si>
    <t>Carrera</t>
  </si>
  <si>
    <t>NOMBRE DEL ALUMNO</t>
  </si>
  <si>
    <t>Asi</t>
  </si>
  <si>
    <t>Ret</t>
  </si>
  <si>
    <t>Fal</t>
  </si>
  <si>
    <t>P-xF</t>
  </si>
  <si>
    <t>%A</t>
  </si>
  <si>
    <t>OA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</si>
  <si>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</si>
  <si>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</si>
  <si>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</si>
  <si>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</si>
  <si>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</si>
  <si>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</si>
  <si>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</si>
  <si>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</si>
  <si>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</si>
  <si>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</si>
  <si>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</si>
  <si>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</si>
  <si>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</si>
  <si>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PdePrac</t>
  </si>
  <si>
    <t>E1</t>
  </si>
  <si>
    <t>E2</t>
  </si>
  <si>
    <t>PdeE</t>
  </si>
  <si>
    <t>Pro1</t>
  </si>
  <si>
    <t>Pro2</t>
  </si>
  <si>
    <t>Pro3</t>
  </si>
  <si>
    <t>Pro4</t>
  </si>
  <si>
    <t>Pro5</t>
  </si>
  <si>
    <t>Pro6</t>
  </si>
  <si>
    <t>PdePro</t>
  </si>
  <si>
    <t>X1</t>
  </si>
  <si>
    <t>X2</t>
  </si>
  <si>
    <t>X3</t>
  </si>
  <si>
    <t>Extras</t>
  </si>
  <si>
    <t>Final</t>
  </si>
  <si>
    <t>Observaciones</t>
  </si>
  <si>
    <t>ISC</t>
  </si>
  <si>
    <t>Ayala Orozco Luis Felipe</t>
  </si>
  <si>
    <t>Dominguez Salgado Mario Alejandro</t>
  </si>
  <si>
    <t>Leal Gomez Christopher</t>
  </si>
  <si>
    <t>Lobato Alonso Ishiro Tamiki</t>
  </si>
  <si>
    <t>Rivas Gomez Erick</t>
  </si>
  <si>
    <t>Servin Mancilla Isidro</t>
  </si>
  <si>
    <t>Soto Betancourt Eduardo</t>
  </si>
  <si>
    <t>Velez Jimenez Diego</t>
  </si>
  <si>
    <t>ITIC</t>
  </si>
  <si>
    <t>Ayala Solorio Gabriela</t>
  </si>
  <si>
    <t>Blas Terrazas Manuel Fernando</t>
  </si>
  <si>
    <t>Montalvo Ignacio Alfredo</t>
  </si>
  <si>
    <t>Rodriguez Querea Abraham</t>
  </si>
  <si>
    <t>Sanchez Martinez Nestor Geovanni</t>
  </si>
  <si>
    <t>IINF</t>
  </si>
  <si>
    <t>Abad Aguilar David</t>
  </si>
  <si>
    <t>Huerta Jimenez Erik</t>
  </si>
  <si>
    <t>Lupercio Gomez David Jafet</t>
  </si>
  <si>
    <t>Mendoza Ferreira Jose Arturo</t>
  </si>
  <si>
    <t>Tapia Martinez Paola Margiollet</t>
  </si>
  <si>
    <t>PROMEDIOS</t>
  </si>
  <si>
    <t>Nomenclatura de Asistencia</t>
  </si>
  <si>
    <t>Asistencia</t>
  </si>
  <si>
    <t>Asistencia justificada</t>
  </si>
  <si>
    <t>Retardo</t>
  </si>
  <si>
    <t>Falta</t>
  </si>
  <si>
    <t>Asistencia al Laboratorio</t>
  </si>
  <si>
    <t>Lunes 26 de agosto</t>
  </si>
  <si>
    <t>viernes 30 de agosto</t>
  </si>
  <si>
    <t>lunes 2 de septiembre</t>
  </si>
  <si>
    <t>miércoles 4 de septiembre</t>
  </si>
  <si>
    <t>viernes 6 de septiembre</t>
  </si>
  <si>
    <t>lunes 9 de septiembre</t>
  </si>
  <si>
    <t>viernes 13 de septiembre</t>
  </si>
  <si>
    <t>miércoles 18 de septiembre</t>
  </si>
  <si>
    <t>viernes 20 de septiembre</t>
  </si>
  <si>
    <t>lunes 23 de septiembre</t>
  </si>
  <si>
    <t>miércoles 25 de octubre</t>
  </si>
  <si>
    <t>viernes 27 de septiembre</t>
  </si>
  <si>
    <t>miércoles 2 de octubre</t>
  </si>
  <si>
    <t>viernes 4 de octubre</t>
  </si>
  <si>
    <t>viernes 11 de octubre</t>
  </si>
  <si>
    <t>lunes 14 de octubre</t>
  </si>
  <si>
    <t>miércoles 16 de octubre</t>
  </si>
  <si>
    <t>viernes 18 de octubre</t>
  </si>
  <si>
    <t>lunes 21 de octubre</t>
  </si>
  <si>
    <t>miércoles 23 de octubre</t>
  </si>
  <si>
    <t>lunes 28 de octubre</t>
  </si>
  <si>
    <t>miércoles 30 de octubre</t>
  </si>
  <si>
    <t>miércoles 6 de noviembre</t>
  </si>
  <si>
    <t>viernes 8 de noviembre</t>
  </si>
  <si>
    <t>miércoles 13 de noviembre</t>
  </si>
  <si>
    <t>viernes 29 de noviembre</t>
  </si>
  <si>
    <t>lunes 2 de diciembre</t>
  </si>
  <si>
    <t>viernes 6 de diciembre</t>
  </si>
  <si>
    <t>Asistencias</t>
  </si>
  <si>
    <t>Retardos</t>
  </si>
  <si>
    <t>Faltas</t>
  </si>
  <si>
    <t>Puntos menos por Faltas</t>
  </si>
  <si>
    <t>Porcentaje de Asistencia</t>
  </si>
  <si>
    <t>Observaciones de Asistencias</t>
  </si>
  <si>
    <t>Prácticas</t>
  </si>
  <si>
    <t>Componentes de IoT</t>
  </si>
  <si>
    <t>Arduino (instalación y programación)</t>
  </si>
  <si>
    <t>Arduino (sensores)</t>
  </si>
  <si>
    <t>Raspberry Pi (instalación)</t>
  </si>
  <si>
    <t>Raspberry Pi (administración local y remota)</t>
  </si>
  <si>
    <t>Raspberry Pi (sincronización de tiempo)</t>
  </si>
  <si>
    <t>Raspberry Pi (geolocalización)</t>
  </si>
  <si>
    <t>RFID</t>
  </si>
  <si>
    <t>Almacenamiento local y remoto</t>
  </si>
  <si>
    <t>Construcción de un Cluster</t>
  </si>
  <si>
    <t>Instalación de MPI en Raspberry Pi</t>
  </si>
  <si>
    <t>Cómputo Paralelo en Raspberry Pi</t>
  </si>
  <si>
    <t>Promedio de Prácticas</t>
  </si>
  <si>
    <t>Evaluaciones</t>
  </si>
  <si>
    <t>Presentación del Proyecto</t>
  </si>
  <si>
    <t>Avances del Proyecto</t>
  </si>
  <si>
    <t>Promedio de Exámenes</t>
  </si>
  <si>
    <t>Proyecto (Puntos a Evaluar)</t>
  </si>
  <si>
    <t>Sensores</t>
  </si>
  <si>
    <t>Almacenamiento Local</t>
  </si>
  <si>
    <t>Almacenamiento Remoto</t>
  </si>
  <si>
    <t>Visualización</t>
  </si>
  <si>
    <t>Prototipo</t>
  </si>
  <si>
    <t>Documentación</t>
  </si>
  <si>
    <t>Promedio de Proyectos</t>
  </si>
  <si>
    <t>Puntos Extras</t>
  </si>
  <si>
    <t>Examen Diagnóstico (24 de enero)</t>
  </si>
  <si>
    <t>Aprobar Examen Diagnóstico (24 de enero)</t>
  </si>
  <si>
    <t>Web Services (9 de septiembre)</t>
  </si>
  <si>
    <t>Puntos Extras Totales</t>
  </si>
  <si>
    <t>Promedio Final = ( ( Prácticas + Evaluaciones + Proyecto ) / 3 ) - Faltas de Laboratorio + Puntos Extras</t>
  </si>
  <si>
    <t>Obs.</t>
  </si>
  <si>
    <t>&gt;= 70 “Aprobado”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</si>
</sst>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\ HH:MM\ AM/PM"/>
    <numFmt numFmtId="166" formatCode="General"/>
  </numFmts>
  <fonts count="35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7"/>
      <color indexed="12"/>
      <name val="Arial"/>
      <family val="2"/>
    </font>
    <font>
      <sz val="7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7"/>
      <color indexed="12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6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12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64" fontId="14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64" fontId="14" fillId="0" borderId="0" xfId="0" applyFont="1" applyAlignment="1">
      <alignment horizontal="center"/>
    </xf>
    <xf numFmtId="164" fontId="15" fillId="0" borderId="0" xfId="0" applyFont="1" applyAlignment="1">
      <alignment horizontal="center"/>
    </xf>
    <xf numFmtId="164" fontId="16" fillId="0" borderId="0" xfId="0" applyFont="1" applyAlignment="1">
      <alignment horizontal="center"/>
    </xf>
    <xf numFmtId="164" fontId="16" fillId="0" borderId="0" xfId="0" applyFont="1" applyAlignment="1">
      <alignment horizontal="center"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22" fillId="0" borderId="2" xfId="0" applyFont="1" applyFill="1" applyBorder="1" applyAlignment="1">
      <alignment horizontal="center"/>
    </xf>
    <xf numFmtId="164" fontId="22" fillId="0" borderId="3" xfId="0" applyFont="1" applyFill="1" applyBorder="1" applyAlignment="1">
      <alignment/>
    </xf>
    <xf numFmtId="164" fontId="12" fillId="0" borderId="3" xfId="0" applyFont="1" applyFill="1" applyBorder="1" applyAlignment="1">
      <alignment horizontal="center"/>
    </xf>
    <xf numFmtId="164" fontId="23" fillId="9" borderId="3" xfId="0" applyFont="1" applyFill="1" applyBorder="1" applyAlignment="1">
      <alignment horizontal="center"/>
    </xf>
    <xf numFmtId="164" fontId="23" fillId="10" borderId="3" xfId="0" applyFont="1" applyFill="1" applyBorder="1" applyAlignment="1">
      <alignment horizontal="center"/>
    </xf>
    <xf numFmtId="164" fontId="12" fillId="0" borderId="3" xfId="0" applyFont="1" applyBorder="1" applyAlignment="1">
      <alignment horizontal="center"/>
    </xf>
    <xf numFmtId="164" fontId="23" fillId="10" borderId="3" xfId="0" applyFont="1" applyFill="1" applyBorder="1" applyAlignment="1">
      <alignment horizontal="center"/>
    </xf>
    <xf numFmtId="164" fontId="24" fillId="0" borderId="3" xfId="0" applyFont="1" applyBorder="1" applyAlignment="1">
      <alignment horizontal="center"/>
    </xf>
    <xf numFmtId="164" fontId="25" fillId="0" borderId="3" xfId="0" applyFont="1" applyBorder="1" applyAlignment="1">
      <alignment horizontal="center"/>
    </xf>
    <xf numFmtId="164" fontId="22" fillId="11" borderId="0" xfId="0" applyFont="1" applyFill="1" applyBorder="1" applyAlignment="1">
      <alignment horizontal="center"/>
    </xf>
    <xf numFmtId="164" fontId="0" fillId="11" borderId="0" xfId="0" applyFont="1" applyFill="1" applyAlignment="1">
      <alignment horizontal="center"/>
    </xf>
    <xf numFmtId="164" fontId="0" fillId="11" borderId="0" xfId="0" applyFont="1" applyFill="1" applyAlignment="1">
      <alignment/>
    </xf>
    <xf numFmtId="164" fontId="15" fillId="11" borderId="0" xfId="0" applyFont="1" applyFill="1" applyAlignment="1">
      <alignment horizontal="center"/>
    </xf>
    <xf numFmtId="164" fontId="26" fillId="11" borderId="0" xfId="0" applyFont="1" applyFill="1" applyAlignment="1">
      <alignment horizontal="center"/>
    </xf>
    <xf numFmtId="164" fontId="27" fillId="11" borderId="0" xfId="0" applyFont="1" applyFill="1" applyAlignment="1">
      <alignment horizontal="center"/>
    </xf>
    <xf numFmtId="164" fontId="13" fillId="11" borderId="0" xfId="0" applyFont="1" applyFill="1" applyAlignment="1">
      <alignment horizontal="center"/>
    </xf>
    <xf numFmtId="164" fontId="16" fillId="12" borderId="0" xfId="0" applyNumberFormat="1" applyFont="1" applyFill="1" applyAlignment="1">
      <alignment horizontal="center"/>
    </xf>
    <xf numFmtId="164" fontId="16" fillId="13" borderId="0" xfId="0" applyNumberFormat="1" applyFont="1" applyFill="1" applyAlignment="1">
      <alignment horizontal="center"/>
    </xf>
    <xf numFmtId="164" fontId="15" fillId="4" borderId="0" xfId="0" applyFont="1" applyFill="1" applyAlignment="1">
      <alignment horizontal="center"/>
    </xf>
    <xf numFmtId="164" fontId="16" fillId="13" borderId="0" xfId="0" applyNumberFormat="1" applyFont="1" applyFill="1" applyAlignment="1">
      <alignment horizontal="center"/>
    </xf>
    <xf numFmtId="164" fontId="28" fillId="4" borderId="0" xfId="0" applyNumberFormat="1" applyFont="1" applyFill="1" applyAlignment="1">
      <alignment horizontal="center"/>
    </xf>
    <xf numFmtId="164" fontId="15" fillId="4" borderId="0" xfId="0" applyFont="1" applyFill="1" applyAlignment="1">
      <alignment horizontal="center"/>
    </xf>
    <xf numFmtId="164" fontId="29" fillId="14" borderId="0" xfId="0" applyNumberFormat="1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4" fontId="15" fillId="0" borderId="0" xfId="0" applyFont="1" applyFill="1" applyAlignment="1">
      <alignment horizontal="center"/>
    </xf>
    <xf numFmtId="164" fontId="13" fillId="0" borderId="0" xfId="0" applyFont="1" applyFill="1" applyAlignment="1">
      <alignment horizontal="center"/>
    </xf>
    <xf numFmtId="164" fontId="27" fillId="0" borderId="0" xfId="0" applyFont="1" applyFill="1" applyAlignment="1">
      <alignment horizontal="center"/>
    </xf>
    <xf numFmtId="164" fontId="15" fillId="0" borderId="0" xfId="0" applyFont="1" applyFill="1" applyAlignment="1">
      <alignment horizontal="center"/>
    </xf>
    <xf numFmtId="164" fontId="28" fillId="0" borderId="0" xfId="0" applyNumberFormat="1" applyFont="1" applyFill="1" applyAlignment="1">
      <alignment horizontal="center"/>
    </xf>
    <xf numFmtId="164" fontId="15" fillId="0" borderId="0" xfId="0" applyFont="1" applyAlignment="1">
      <alignment horizontal="center"/>
    </xf>
    <xf numFmtId="164" fontId="0" fillId="11" borderId="0" xfId="0" applyFont="1" applyFill="1" applyAlignment="1">
      <alignment horizontal="center"/>
    </xf>
    <xf numFmtId="164" fontId="26" fillId="0" borderId="0" xfId="0" applyFont="1" applyFill="1" applyAlignment="1">
      <alignment horizontal="center"/>
    </xf>
    <xf numFmtId="164" fontId="30" fillId="0" borderId="0" xfId="0" applyFont="1" applyFill="1" applyAlignment="1">
      <alignment horizontal="center"/>
    </xf>
    <xf numFmtId="164" fontId="30" fillId="11" borderId="0" xfId="0" applyFont="1" applyFill="1" applyAlignment="1">
      <alignment horizontal="center"/>
    </xf>
    <xf numFmtId="164" fontId="2" fillId="0" borderId="2" xfId="0" applyFont="1" applyFill="1" applyBorder="1" applyAlignment="1">
      <alignment/>
    </xf>
    <xf numFmtId="164" fontId="2" fillId="0" borderId="2" xfId="0" applyFont="1" applyFill="1" applyBorder="1" applyAlignment="1">
      <alignment horizontal="center"/>
    </xf>
    <xf numFmtId="164" fontId="22" fillId="0" borderId="3" xfId="0" applyFont="1" applyFill="1" applyBorder="1" applyAlignment="1">
      <alignment/>
    </xf>
    <xf numFmtId="164" fontId="13" fillId="0" borderId="3" xfId="0" applyFont="1" applyFill="1" applyBorder="1" applyAlignment="1">
      <alignment horizontal="center"/>
    </xf>
    <xf numFmtId="164" fontId="14" fillId="0" borderId="3" xfId="0" applyNumberFormat="1" applyFont="1" applyFill="1" applyBorder="1" applyAlignment="1">
      <alignment horizontal="center"/>
    </xf>
    <xf numFmtId="164" fontId="13" fillId="0" borderId="3" xfId="0" applyNumberFormat="1" applyFont="1" applyFill="1" applyBorder="1" applyAlignment="1">
      <alignment horizontal="center"/>
    </xf>
    <xf numFmtId="164" fontId="14" fillId="0" borderId="3" xfId="0" applyNumberFormat="1" applyFont="1" applyFill="1" applyBorder="1" applyAlignment="1">
      <alignment horizontal="center"/>
    </xf>
    <xf numFmtId="164" fontId="31" fillId="0" borderId="3" xfId="0" applyNumberFormat="1" applyFont="1" applyFill="1" applyBorder="1" applyAlignment="1">
      <alignment horizontal="center"/>
    </xf>
    <xf numFmtId="164" fontId="31" fillId="0" borderId="0" xfId="0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32" fillId="0" borderId="0" xfId="0" applyFont="1" applyAlignment="1">
      <alignment horizontal="left"/>
    </xf>
    <xf numFmtId="164" fontId="0" fillId="0" borderId="0" xfId="0" applyAlignment="1">
      <alignment horizontal="center"/>
    </xf>
    <xf numFmtId="164" fontId="33" fillId="0" borderId="0" xfId="0" applyFont="1" applyFill="1" applyAlignment="1">
      <alignment horizontal="center"/>
    </xf>
    <xf numFmtId="164" fontId="34" fillId="0" borderId="0" xfId="0" applyFont="1" applyAlignment="1">
      <alignment horizontal="center"/>
    </xf>
    <xf numFmtId="164" fontId="24" fillId="0" borderId="0" xfId="0" applyFont="1" applyBorder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B3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D1C24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110"/>
  <sheetViews>
    <sheetView tabSelected="1" zoomScale="90" zoomScaleNormal="90" workbookViewId="0" topLeftCell="A1">
      <selection activeCell="A1" sqref="A1"/>
    </sheetView>
  </sheetViews>
  <sheetFormatPr defaultColWidth="10.28125" defaultRowHeight="12.75" customHeight="1"/>
  <cols>
    <col min="1" max="1" width="3.421875" style="1" customWidth="1"/>
    <col min="2" max="2" width="7.421875" style="2" customWidth="1"/>
    <col min="3" max="3" width="31.421875" style="1" customWidth="1"/>
    <col min="4" max="5" width="2.421875" style="3" customWidth="1"/>
    <col min="6" max="31" width="2.421875" style="4" customWidth="1"/>
    <col min="32" max="34" width="4.421875" style="5" customWidth="1"/>
    <col min="35" max="35" width="6.421875" style="5" customWidth="1"/>
    <col min="36" max="37" width="4.421875" style="5" customWidth="1"/>
    <col min="38" max="50" width="3.28125" style="6" customWidth="1"/>
    <col min="51" max="51" width="6.421875" style="7" customWidth="1"/>
    <col min="52" max="53" width="3.57421875" style="7" customWidth="1"/>
    <col min="54" max="54" width="6.421875" style="7" customWidth="1"/>
    <col min="55" max="60" width="3.421875" style="8" customWidth="1"/>
    <col min="61" max="61" width="6.421875" style="9" customWidth="1"/>
    <col min="62" max="64" width="3.421875" style="8" customWidth="1"/>
    <col min="65" max="66" width="7.421875" style="10" customWidth="1"/>
    <col min="67" max="67" width="18.421875" style="10" customWidth="1"/>
    <col min="68" max="73" width="4.421875" style="10" customWidth="1"/>
    <col min="74" max="74" width="6.421875" style="10" customWidth="1"/>
    <col min="75" max="75" width="15.7109375" style="10" customWidth="1"/>
    <col min="76" max="76" width="18.421875" style="1" customWidth="1"/>
    <col min="77" max="250" width="10.421875" style="1" customWidth="1"/>
    <col min="251" max="16384" width="9.7109375" style="0" customWidth="1"/>
  </cols>
  <sheetData>
    <row r="1" spans="1:3" ht="18.75" customHeight="1">
      <c r="A1" s="11" t="s">
        <v>0</v>
      </c>
      <c r="C1"/>
    </row>
    <row r="2" spans="1:74" ht="18" customHeight="1">
      <c r="A2" s="12" t="s">
        <v>1</v>
      </c>
      <c r="C2"/>
      <c r="BV2" s="13"/>
    </row>
    <row r="3" spans="1:74" ht="16.5" customHeight="1">
      <c r="A3" s="14" t="s">
        <v>2</v>
      </c>
      <c r="C3"/>
      <c r="BV3" s="13"/>
    </row>
    <row r="4" spans="1:74" ht="15.75" customHeight="1">
      <c r="A4" s="15" t="s">
        <v>3</v>
      </c>
      <c r="C4"/>
      <c r="BV4" s="13"/>
    </row>
    <row r="5" spans="3:74" ht="12.75" customHeight="1">
      <c r="C5" s="16">
        <f ca="1">NOW()</f>
        <v>43815.75206219265</v>
      </c>
      <c r="BV5" s="13"/>
    </row>
    <row r="6" spans="1:76" ht="12.75" customHeight="1">
      <c r="A6" s="17" t="s">
        <v>4</v>
      </c>
      <c r="B6" s="17" t="s">
        <v>5</v>
      </c>
      <c r="C6" s="18" t="s">
        <v>6</v>
      </c>
      <c r="D6" s="19">
        <v>1</v>
      </c>
      <c r="E6" s="19">
        <v>2</v>
      </c>
      <c r="F6" s="19">
        <v>3</v>
      </c>
      <c r="G6" s="19">
        <v>4</v>
      </c>
      <c r="H6" s="19">
        <v>5</v>
      </c>
      <c r="I6" s="19">
        <v>6</v>
      </c>
      <c r="J6" s="19">
        <v>7</v>
      </c>
      <c r="K6" s="19">
        <v>8</v>
      </c>
      <c r="L6" s="19">
        <v>9</v>
      </c>
      <c r="M6" s="19">
        <v>10</v>
      </c>
      <c r="N6" s="19">
        <v>11</v>
      </c>
      <c r="O6" s="19">
        <v>12</v>
      </c>
      <c r="P6" s="19">
        <v>13</v>
      </c>
      <c r="Q6" s="19">
        <v>14</v>
      </c>
      <c r="R6" s="19">
        <v>15</v>
      </c>
      <c r="S6" s="19">
        <v>16</v>
      </c>
      <c r="T6" s="19">
        <v>17</v>
      </c>
      <c r="U6" s="19">
        <v>18</v>
      </c>
      <c r="V6" s="19">
        <v>19</v>
      </c>
      <c r="W6" s="19">
        <v>20</v>
      </c>
      <c r="X6" s="19">
        <v>21</v>
      </c>
      <c r="Y6" s="19">
        <v>22</v>
      </c>
      <c r="Z6" s="19">
        <v>23</v>
      </c>
      <c r="AA6" s="19">
        <v>24</v>
      </c>
      <c r="AB6" s="19">
        <v>25</v>
      </c>
      <c r="AC6" s="19">
        <v>26</v>
      </c>
      <c r="AD6" s="19">
        <v>27</v>
      </c>
      <c r="AE6" s="19">
        <v>28</v>
      </c>
      <c r="AF6" s="20" t="s">
        <v>7</v>
      </c>
      <c r="AG6" s="20" t="s">
        <v>8</v>
      </c>
      <c r="AH6" s="20" t="s">
        <v>9</v>
      </c>
      <c r="AI6" s="21" t="s">
        <v>10</v>
      </c>
      <c r="AJ6" s="20" t="s">
        <v>11</v>
      </c>
      <c r="AK6" s="20" t="s">
        <v>12</v>
      </c>
      <c r="AL6" s="22" t="s">
        <v>13</v>
      </c>
      <c r="AM6" s="22" t="s">
        <v>14</v>
      </c>
      <c r="AN6" s="22" t="s">
        <v>15</v>
      </c>
      <c r="AO6" s="22" t="s">
        <v>16</v>
      </c>
      <c r="AP6" s="22" t="s">
        <v>17</v>
      </c>
      <c r="AQ6" s="22" t="s">
        <v>18</v>
      </c>
      <c r="AR6" s="22" t="s">
        <v>19</v>
      </c>
      <c r="AS6" s="22" t="s">
        <v>20</v>
      </c>
      <c r="AT6" s="22" t="s">
        <v>21</v>
      </c>
      <c r="AU6" s="22" t="s">
        <v>22</v>
      </c>
      <c r="AV6" s="22" t="s">
        <v>23</v>
      </c>
      <c r="AW6" s="22" t="s">
        <v>24</v>
      </c>
      <c r="AX6" s="22" t="s">
        <v>25</v>
      </c>
      <c r="AY6" s="23" t="s">
        <v>26</v>
      </c>
      <c r="AZ6" s="24" t="s">
        <v>27</v>
      </c>
      <c r="BA6" s="24" t="s">
        <v>28</v>
      </c>
      <c r="BB6" s="23" t="s">
        <v>29</v>
      </c>
      <c r="BC6" s="22" t="s">
        <v>30</v>
      </c>
      <c r="BD6" s="22" t="s">
        <v>31</v>
      </c>
      <c r="BE6" s="22" t="s">
        <v>32</v>
      </c>
      <c r="BF6" s="22" t="s">
        <v>33</v>
      </c>
      <c r="BG6" s="22" t="s">
        <v>34</v>
      </c>
      <c r="BH6" s="22" t="s">
        <v>35</v>
      </c>
      <c r="BI6" s="23" t="s">
        <v>36</v>
      </c>
      <c r="BJ6" s="22" t="s">
        <v>37</v>
      </c>
      <c r="BK6" s="22" t="s">
        <v>38</v>
      </c>
      <c r="BL6" s="22" t="s">
        <v>39</v>
      </c>
      <c r="BM6" s="21" t="s">
        <v>40</v>
      </c>
      <c r="BN6" s="21" t="s">
        <v>41</v>
      </c>
      <c r="BO6" s="21" t="s">
        <v>42</v>
      </c>
      <c r="BP6" s="25" t="s">
        <v>30</v>
      </c>
      <c r="BQ6" s="25" t="s">
        <v>31</v>
      </c>
      <c r="BR6" s="25" t="s">
        <v>32</v>
      </c>
      <c r="BS6" s="25" t="s">
        <v>33</v>
      </c>
      <c r="BT6" s="25" t="s">
        <v>34</v>
      </c>
      <c r="BU6" s="25" t="s">
        <v>35</v>
      </c>
      <c r="BV6" s="23" t="s">
        <v>36</v>
      </c>
      <c r="BW6" s="21" t="s">
        <v>41</v>
      </c>
      <c r="BX6" s="21" t="s">
        <v>42</v>
      </c>
    </row>
    <row r="7" spans="1:76" ht="12.75" customHeight="1">
      <c r="A7" s="26">
        <v>1</v>
      </c>
      <c r="B7" s="27" t="s">
        <v>43</v>
      </c>
      <c r="C7" s="28" t="s">
        <v>44</v>
      </c>
      <c r="D7" s="29">
        <v>1</v>
      </c>
      <c r="E7" s="29">
        <v>1</v>
      </c>
      <c r="F7" s="30">
        <v>1</v>
      </c>
      <c r="G7" s="29">
        <v>1</v>
      </c>
      <c r="H7" s="31">
        <v>0</v>
      </c>
      <c r="I7" s="29">
        <v>1</v>
      </c>
      <c r="J7" s="29">
        <v>1</v>
      </c>
      <c r="K7" s="29">
        <v>1</v>
      </c>
      <c r="L7" s="32">
        <v>1</v>
      </c>
      <c r="M7" s="32">
        <v>1</v>
      </c>
      <c r="N7" s="32">
        <v>1</v>
      </c>
      <c r="O7" s="32">
        <v>1</v>
      </c>
      <c r="P7" s="32">
        <v>1</v>
      </c>
      <c r="Q7" s="32">
        <v>1</v>
      </c>
      <c r="R7" s="32">
        <v>1</v>
      </c>
      <c r="S7" s="32">
        <v>1</v>
      </c>
      <c r="T7" s="32">
        <v>1</v>
      </c>
      <c r="U7" s="32">
        <v>1</v>
      </c>
      <c r="V7" s="32">
        <v>1</v>
      </c>
      <c r="W7" s="32">
        <v>1</v>
      </c>
      <c r="X7" s="32">
        <v>1</v>
      </c>
      <c r="Y7" s="32">
        <v>1</v>
      </c>
      <c r="Z7" s="31">
        <v>0</v>
      </c>
      <c r="AA7" s="32">
        <v>1</v>
      </c>
      <c r="AB7" s="32">
        <v>1</v>
      </c>
      <c r="AC7" s="32">
        <v>1</v>
      </c>
      <c r="AD7" s="32">
        <v>1</v>
      </c>
      <c r="AE7" s="32">
        <v>1</v>
      </c>
      <c r="AF7" s="33">
        <f aca="true" t="shared" si="0" ref="AF7:AF24">(COUNT(D7:AE7)-COUNTIF(D7:AE7,"0"))</f>
        <v>26</v>
      </c>
      <c r="AG7" s="33">
        <f aca="true" t="shared" si="1" ref="AG7:AG24">COUNTIF(D7:AE7,"0.5")</f>
        <v>0</v>
      </c>
      <c r="AH7" s="33">
        <f aca="true" t="shared" si="2" ref="AH7:AH24">COUNTIF(D7:AE7,"0")</f>
        <v>2</v>
      </c>
      <c r="AI7" s="34">
        <f aca="true" t="shared" si="3" ref="AI7:AI24">(COUNT(D7:AE7)-SUM(D7:AE7))</f>
        <v>2</v>
      </c>
      <c r="AJ7" s="33">
        <f aca="true" t="shared" si="4" ref="AJ7:AJ24">100-((COUNTIF(D7:AE7,"0")*100)/COUNT(D7:AE7))</f>
        <v>92.85714285714286</v>
      </c>
      <c r="AK7" s="33">
        <f aca="true" t="shared" si="5" ref="AK7:AK24">+IF(AJ7&gt;=70,"SUF","INS")</f>
        <v>0</v>
      </c>
      <c r="AL7" s="35">
        <v>100</v>
      </c>
      <c r="AM7" s="35">
        <v>100</v>
      </c>
      <c r="AN7" s="35">
        <v>80</v>
      </c>
      <c r="AO7" s="35">
        <v>100</v>
      </c>
      <c r="AP7" s="35">
        <v>100</v>
      </c>
      <c r="AQ7" s="35">
        <v>0</v>
      </c>
      <c r="AR7" s="35">
        <v>95</v>
      </c>
      <c r="AS7" s="35">
        <v>0</v>
      </c>
      <c r="AT7" s="35">
        <v>100</v>
      </c>
      <c r="AU7" s="35">
        <v>100</v>
      </c>
      <c r="AV7" s="35">
        <v>120</v>
      </c>
      <c r="AW7" s="35">
        <v>100</v>
      </c>
      <c r="AX7" s="35">
        <v>100</v>
      </c>
      <c r="AY7" s="36">
        <f aca="true" t="shared" si="6" ref="AY7:AY24">AVERAGE(AL7:AX7)</f>
        <v>84.23076923076923</v>
      </c>
      <c r="AZ7" s="35">
        <v>100</v>
      </c>
      <c r="BA7" s="35">
        <v>95</v>
      </c>
      <c r="BB7" s="36">
        <f aca="true" t="shared" si="7" ref="BB7:BB24">AVERAGE(AZ7:BA7)</f>
        <v>97.5</v>
      </c>
      <c r="BC7" s="35">
        <v>0</v>
      </c>
      <c r="BD7" s="35">
        <v>0</v>
      </c>
      <c r="BE7" s="35">
        <v>0</v>
      </c>
      <c r="BF7" s="35">
        <v>0</v>
      </c>
      <c r="BG7" s="35">
        <v>0</v>
      </c>
      <c r="BH7" s="35">
        <v>0</v>
      </c>
      <c r="BI7" s="36">
        <f aca="true" t="shared" si="8" ref="BI7:BI24">AVERAGE(BC7:BH7)</f>
        <v>0</v>
      </c>
      <c r="BJ7" s="35">
        <v>1</v>
      </c>
      <c r="BK7" s="35">
        <v>1</v>
      </c>
      <c r="BL7" s="35">
        <v>0.5</v>
      </c>
      <c r="BM7" s="34">
        <f aca="true" t="shared" si="9" ref="BM7:BM24">SUM(BJ7:BL7)</f>
        <v>2.5</v>
      </c>
      <c r="BN7" s="37">
        <f aca="true" t="shared" si="10" ref="BN7:BN24">((AY7+BB7+BI7)/3)+BM7-AI7</f>
        <v>61.07692307692307</v>
      </c>
      <c r="BO7" s="37">
        <f aca="true" t="shared" si="11" ref="BO7:BO25">+IF(BN7&gt;=70,"Aprobado","Segunda Oportunidad")</f>
        <v>0</v>
      </c>
      <c r="BP7" s="38">
        <v>70</v>
      </c>
      <c r="BQ7" s="38">
        <v>70</v>
      </c>
      <c r="BR7" s="38">
        <v>100</v>
      </c>
      <c r="BS7" s="38">
        <v>70</v>
      </c>
      <c r="BT7" s="38">
        <v>70</v>
      </c>
      <c r="BU7" s="38">
        <v>100</v>
      </c>
      <c r="BV7" s="36">
        <f aca="true" t="shared" si="12" ref="BV7:BV8">AVERAGE(BP7:BU7)</f>
        <v>80</v>
      </c>
      <c r="BW7" s="39">
        <v>87</v>
      </c>
      <c r="BX7" s="39">
        <f aca="true" t="shared" si="13" ref="BX7:BX8">+IF(BW7&gt;=70,"Aprobado","Segunda Oportunidad")</f>
        <v>0</v>
      </c>
    </row>
    <row r="8" spans="1:250" ht="12.75" customHeight="1">
      <c r="A8" s="40">
        <v>2</v>
      </c>
      <c r="B8" s="41" t="s">
        <v>43</v>
      </c>
      <c r="C8" s="42" t="s">
        <v>45</v>
      </c>
      <c r="D8" s="43">
        <v>1</v>
      </c>
      <c r="E8" s="43">
        <v>1</v>
      </c>
      <c r="F8" s="43">
        <v>1</v>
      </c>
      <c r="G8" s="43">
        <v>1</v>
      </c>
      <c r="H8" s="43">
        <v>1</v>
      </c>
      <c r="I8" s="43">
        <v>1</v>
      </c>
      <c r="J8" s="43">
        <v>1</v>
      </c>
      <c r="K8" s="43">
        <v>1</v>
      </c>
      <c r="L8" s="44">
        <v>1</v>
      </c>
      <c r="M8" s="44">
        <v>1</v>
      </c>
      <c r="N8" s="44">
        <v>1</v>
      </c>
      <c r="O8" s="44">
        <v>1</v>
      </c>
      <c r="P8" s="44">
        <v>1</v>
      </c>
      <c r="Q8" s="44">
        <v>1</v>
      </c>
      <c r="R8" s="45">
        <v>0</v>
      </c>
      <c r="S8" s="44">
        <v>1</v>
      </c>
      <c r="T8" s="44">
        <v>1</v>
      </c>
      <c r="U8" s="45">
        <v>0</v>
      </c>
      <c r="V8" s="44">
        <v>1</v>
      </c>
      <c r="W8" s="44">
        <v>1</v>
      </c>
      <c r="X8" s="44">
        <v>1</v>
      </c>
      <c r="Y8" s="44">
        <v>1</v>
      </c>
      <c r="Z8" s="44">
        <v>1</v>
      </c>
      <c r="AA8" s="44">
        <v>1</v>
      </c>
      <c r="AB8" s="44">
        <v>1</v>
      </c>
      <c r="AC8" s="44">
        <v>1</v>
      </c>
      <c r="AD8" s="44">
        <v>1</v>
      </c>
      <c r="AE8" s="44">
        <v>1</v>
      </c>
      <c r="AF8" s="33">
        <f t="shared" si="0"/>
        <v>26</v>
      </c>
      <c r="AG8" s="33">
        <f t="shared" si="1"/>
        <v>0</v>
      </c>
      <c r="AH8" s="33">
        <f t="shared" si="2"/>
        <v>2</v>
      </c>
      <c r="AI8" s="34">
        <f t="shared" si="3"/>
        <v>2</v>
      </c>
      <c r="AJ8" s="33">
        <f t="shared" si="4"/>
        <v>92.85714285714286</v>
      </c>
      <c r="AK8" s="33">
        <f t="shared" si="5"/>
        <v>0</v>
      </c>
      <c r="AL8" s="8">
        <v>100</v>
      </c>
      <c r="AM8" s="8">
        <v>100</v>
      </c>
      <c r="AN8" s="8">
        <v>80</v>
      </c>
      <c r="AO8" s="8">
        <v>100</v>
      </c>
      <c r="AP8" s="8">
        <v>100</v>
      </c>
      <c r="AQ8" s="8">
        <v>80</v>
      </c>
      <c r="AR8" s="8">
        <v>80</v>
      </c>
      <c r="AS8" s="8">
        <v>80</v>
      </c>
      <c r="AT8" s="8">
        <v>100</v>
      </c>
      <c r="AU8" s="8">
        <v>100</v>
      </c>
      <c r="AV8" s="8">
        <v>0</v>
      </c>
      <c r="AW8" s="8">
        <v>100</v>
      </c>
      <c r="AX8" s="8">
        <v>100</v>
      </c>
      <c r="AY8" s="36">
        <f t="shared" si="6"/>
        <v>86.15384615384616</v>
      </c>
      <c r="AZ8" s="46">
        <v>100</v>
      </c>
      <c r="BA8" s="8">
        <v>80</v>
      </c>
      <c r="BB8" s="36">
        <f t="shared" si="7"/>
        <v>90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36">
        <f t="shared" si="8"/>
        <v>0</v>
      </c>
      <c r="BJ8" s="8">
        <v>1</v>
      </c>
      <c r="BK8" s="8">
        <v>0</v>
      </c>
      <c r="BL8" s="8">
        <v>0</v>
      </c>
      <c r="BM8" s="34">
        <f t="shared" si="9"/>
        <v>1</v>
      </c>
      <c r="BN8" s="47">
        <f t="shared" si="10"/>
        <v>57.71794871794872</v>
      </c>
      <c r="BO8" s="47">
        <f t="shared" si="11"/>
        <v>0</v>
      </c>
      <c r="BP8" s="48">
        <v>100</v>
      </c>
      <c r="BQ8" s="48">
        <v>100</v>
      </c>
      <c r="BR8" s="48">
        <v>70</v>
      </c>
      <c r="BS8" s="48">
        <v>50</v>
      </c>
      <c r="BT8" s="48">
        <v>70</v>
      </c>
      <c r="BU8" s="48">
        <v>100</v>
      </c>
      <c r="BV8" s="36">
        <f t="shared" si="12"/>
        <v>81.66666666666667</v>
      </c>
      <c r="BW8" s="39">
        <v>84</v>
      </c>
      <c r="BX8" s="39">
        <f t="shared" si="13"/>
        <v>0</v>
      </c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1:75" ht="12.75" customHeight="1">
      <c r="A9" s="49">
        <v>3</v>
      </c>
      <c r="B9" s="27" t="s">
        <v>43</v>
      </c>
      <c r="C9" s="28" t="s">
        <v>46</v>
      </c>
      <c r="D9" s="29">
        <v>1</v>
      </c>
      <c r="E9" s="29">
        <v>1</v>
      </c>
      <c r="F9" s="29">
        <v>1</v>
      </c>
      <c r="G9" s="31">
        <v>0</v>
      </c>
      <c r="H9" s="29">
        <v>1</v>
      </c>
      <c r="I9" s="29">
        <v>1</v>
      </c>
      <c r="J9" s="31">
        <v>0</v>
      </c>
      <c r="K9" s="30">
        <v>0.5</v>
      </c>
      <c r="L9" s="32">
        <v>1</v>
      </c>
      <c r="M9" s="31">
        <v>0</v>
      </c>
      <c r="N9" s="32">
        <v>1</v>
      </c>
      <c r="O9" s="31">
        <v>0</v>
      </c>
      <c r="P9" s="32">
        <v>1</v>
      </c>
      <c r="Q9" s="30">
        <v>0.5</v>
      </c>
      <c r="R9" s="30">
        <v>0.5</v>
      </c>
      <c r="S9" s="30">
        <v>0.5</v>
      </c>
      <c r="T9" s="30">
        <v>0.5</v>
      </c>
      <c r="U9" s="32">
        <v>1</v>
      </c>
      <c r="V9" s="32">
        <v>1</v>
      </c>
      <c r="W9" s="32">
        <v>1</v>
      </c>
      <c r="X9" s="31">
        <v>0</v>
      </c>
      <c r="Y9" s="32">
        <v>1</v>
      </c>
      <c r="Z9" s="32">
        <v>1</v>
      </c>
      <c r="AA9" s="30">
        <v>0.5</v>
      </c>
      <c r="AB9" s="31">
        <v>0</v>
      </c>
      <c r="AC9" s="32">
        <v>1</v>
      </c>
      <c r="AD9" s="32">
        <v>1</v>
      </c>
      <c r="AE9" s="31">
        <v>0</v>
      </c>
      <c r="AF9" s="33">
        <f t="shared" si="0"/>
        <v>21</v>
      </c>
      <c r="AG9" s="33">
        <f t="shared" si="1"/>
        <v>6</v>
      </c>
      <c r="AH9" s="33">
        <f t="shared" si="2"/>
        <v>7</v>
      </c>
      <c r="AI9" s="34">
        <f t="shared" si="3"/>
        <v>10</v>
      </c>
      <c r="AJ9" s="33">
        <f t="shared" si="4"/>
        <v>75</v>
      </c>
      <c r="AK9" s="33">
        <f t="shared" si="5"/>
        <v>0</v>
      </c>
      <c r="AL9" s="35">
        <v>100</v>
      </c>
      <c r="AM9" s="35">
        <v>100</v>
      </c>
      <c r="AN9" s="35">
        <v>80</v>
      </c>
      <c r="AO9" s="35">
        <v>100</v>
      </c>
      <c r="AP9" s="35">
        <v>100</v>
      </c>
      <c r="AQ9" s="35">
        <v>80</v>
      </c>
      <c r="AR9" s="35">
        <v>75</v>
      </c>
      <c r="AS9" s="35">
        <v>0</v>
      </c>
      <c r="AT9" s="35">
        <v>100</v>
      </c>
      <c r="AU9" s="35">
        <v>100</v>
      </c>
      <c r="AV9" s="35">
        <v>70</v>
      </c>
      <c r="AW9" s="35">
        <v>100</v>
      </c>
      <c r="AX9" s="35">
        <v>100</v>
      </c>
      <c r="AY9" s="36">
        <f t="shared" si="6"/>
        <v>85</v>
      </c>
      <c r="AZ9" s="35">
        <v>100</v>
      </c>
      <c r="BA9" s="35">
        <v>75</v>
      </c>
      <c r="BB9" s="36">
        <f t="shared" si="7"/>
        <v>87.5</v>
      </c>
      <c r="BC9" s="35">
        <v>70</v>
      </c>
      <c r="BD9" s="35">
        <v>70</v>
      </c>
      <c r="BE9" s="35">
        <v>70</v>
      </c>
      <c r="BF9" s="35">
        <v>50</v>
      </c>
      <c r="BG9" s="35">
        <v>70</v>
      </c>
      <c r="BH9" s="35">
        <v>70</v>
      </c>
      <c r="BI9" s="36">
        <f t="shared" si="8"/>
        <v>66.66666666666667</v>
      </c>
      <c r="BJ9" s="35">
        <v>1</v>
      </c>
      <c r="BK9" s="35">
        <v>1</v>
      </c>
      <c r="BL9" s="35">
        <v>0.5</v>
      </c>
      <c r="BM9" s="34">
        <f t="shared" si="9"/>
        <v>2.5</v>
      </c>
      <c r="BN9" s="39">
        <f t="shared" si="10"/>
        <v>72.22222222222223</v>
      </c>
      <c r="BO9" s="39">
        <f t="shared" si="11"/>
        <v>0</v>
      </c>
      <c r="BP9"/>
      <c r="BQ9"/>
      <c r="BR9"/>
      <c r="BS9"/>
      <c r="BT9"/>
      <c r="BU9"/>
      <c r="BV9"/>
      <c r="BW9"/>
    </row>
    <row r="10" spans="1:75" ht="12.75" customHeight="1">
      <c r="A10" s="40">
        <v>4</v>
      </c>
      <c r="B10" s="41" t="s">
        <v>43</v>
      </c>
      <c r="C10" s="42" t="s">
        <v>47</v>
      </c>
      <c r="D10" s="43">
        <v>1</v>
      </c>
      <c r="E10" s="43">
        <v>1</v>
      </c>
      <c r="F10" s="43">
        <v>1</v>
      </c>
      <c r="G10" s="43">
        <v>1</v>
      </c>
      <c r="H10" s="43">
        <v>1</v>
      </c>
      <c r="I10" s="43">
        <v>1</v>
      </c>
      <c r="J10" s="43">
        <v>1</v>
      </c>
      <c r="K10" s="50">
        <v>0.5</v>
      </c>
      <c r="L10" s="44">
        <v>1</v>
      </c>
      <c r="M10" s="44">
        <v>1</v>
      </c>
      <c r="N10" s="45">
        <v>0</v>
      </c>
      <c r="O10" s="44">
        <v>1</v>
      </c>
      <c r="P10" s="44">
        <v>1</v>
      </c>
      <c r="Q10" s="44">
        <v>1</v>
      </c>
      <c r="R10" s="50">
        <v>0.5</v>
      </c>
      <c r="S10" s="44">
        <v>1</v>
      </c>
      <c r="T10" s="44">
        <v>1</v>
      </c>
      <c r="U10" s="44">
        <v>1</v>
      </c>
      <c r="V10" s="44">
        <v>1</v>
      </c>
      <c r="W10" s="45">
        <v>0</v>
      </c>
      <c r="X10" s="44">
        <v>1</v>
      </c>
      <c r="Y10" s="44">
        <v>1</v>
      </c>
      <c r="Z10" s="45">
        <v>0</v>
      </c>
      <c r="AA10" s="44">
        <v>1</v>
      </c>
      <c r="AB10" s="44">
        <v>1</v>
      </c>
      <c r="AC10" s="44">
        <v>1</v>
      </c>
      <c r="AD10" s="44">
        <v>1</v>
      </c>
      <c r="AE10" s="50">
        <v>1</v>
      </c>
      <c r="AF10" s="33">
        <f t="shared" si="0"/>
        <v>25</v>
      </c>
      <c r="AG10" s="33">
        <f t="shared" si="1"/>
        <v>2</v>
      </c>
      <c r="AH10" s="33">
        <f t="shared" si="2"/>
        <v>3</v>
      </c>
      <c r="AI10" s="34">
        <f t="shared" si="3"/>
        <v>4</v>
      </c>
      <c r="AJ10" s="33">
        <f t="shared" si="4"/>
        <v>89.28571428571429</v>
      </c>
      <c r="AK10" s="33">
        <f t="shared" si="5"/>
        <v>0</v>
      </c>
      <c r="AL10" s="46">
        <v>100</v>
      </c>
      <c r="AM10" s="46">
        <v>100</v>
      </c>
      <c r="AN10" s="46">
        <v>80</v>
      </c>
      <c r="AO10" s="46">
        <v>100</v>
      </c>
      <c r="AP10" s="46">
        <v>100</v>
      </c>
      <c r="AQ10" s="46">
        <v>80</v>
      </c>
      <c r="AR10" s="46">
        <v>75</v>
      </c>
      <c r="AS10" s="46">
        <v>0</v>
      </c>
      <c r="AT10" s="46">
        <v>100</v>
      </c>
      <c r="AU10" s="46">
        <v>100</v>
      </c>
      <c r="AV10" s="46">
        <v>70</v>
      </c>
      <c r="AW10" s="46">
        <v>100</v>
      </c>
      <c r="AX10" s="46">
        <v>100</v>
      </c>
      <c r="AY10" s="36">
        <f t="shared" si="6"/>
        <v>85</v>
      </c>
      <c r="AZ10" s="46">
        <v>100</v>
      </c>
      <c r="BA10" s="8">
        <v>75</v>
      </c>
      <c r="BB10" s="36">
        <f t="shared" si="7"/>
        <v>87.5</v>
      </c>
      <c r="BC10" s="46">
        <v>70</v>
      </c>
      <c r="BD10" s="46">
        <v>70</v>
      </c>
      <c r="BE10" s="46">
        <v>70</v>
      </c>
      <c r="BF10" s="46">
        <v>50</v>
      </c>
      <c r="BG10" s="46">
        <v>70</v>
      </c>
      <c r="BH10" s="46">
        <v>70</v>
      </c>
      <c r="BI10" s="36">
        <f t="shared" si="8"/>
        <v>66.66666666666667</v>
      </c>
      <c r="BJ10" s="8">
        <v>1</v>
      </c>
      <c r="BK10" s="8">
        <v>0</v>
      </c>
      <c r="BL10" s="8">
        <v>0.5</v>
      </c>
      <c r="BM10" s="34">
        <f t="shared" si="9"/>
        <v>1.5</v>
      </c>
      <c r="BN10" s="39">
        <f t="shared" si="10"/>
        <v>77.22222222222223</v>
      </c>
      <c r="BO10" s="39">
        <f t="shared" si="11"/>
        <v>0</v>
      </c>
      <c r="BP10"/>
      <c r="BQ10"/>
      <c r="BR10"/>
      <c r="BS10"/>
      <c r="BT10"/>
      <c r="BU10"/>
      <c r="BV10"/>
      <c r="BW10"/>
    </row>
    <row r="11" spans="1:76" ht="12.75" customHeight="1">
      <c r="A11" s="49">
        <v>5</v>
      </c>
      <c r="B11" s="27" t="s">
        <v>43</v>
      </c>
      <c r="C11" s="28" t="s">
        <v>48</v>
      </c>
      <c r="D11" s="29">
        <v>1</v>
      </c>
      <c r="E11" s="29">
        <v>1</v>
      </c>
      <c r="F11" s="30">
        <v>1</v>
      </c>
      <c r="G11" s="29">
        <v>1</v>
      </c>
      <c r="H11" s="29">
        <v>1</v>
      </c>
      <c r="I11" s="29">
        <v>1</v>
      </c>
      <c r="J11" s="29">
        <v>1</v>
      </c>
      <c r="K11" s="31">
        <v>0</v>
      </c>
      <c r="L11" s="32">
        <v>1</v>
      </c>
      <c r="M11" s="32">
        <v>1</v>
      </c>
      <c r="N11" s="32">
        <v>1</v>
      </c>
      <c r="O11" s="32">
        <v>1</v>
      </c>
      <c r="P11" s="32">
        <v>1</v>
      </c>
      <c r="Q11" s="32">
        <v>1</v>
      </c>
      <c r="R11" s="30">
        <v>0.5</v>
      </c>
      <c r="S11" s="32">
        <v>1</v>
      </c>
      <c r="T11" s="32">
        <v>1</v>
      </c>
      <c r="U11" s="31">
        <v>0</v>
      </c>
      <c r="V11" s="32">
        <v>1</v>
      </c>
      <c r="W11" s="32">
        <v>1</v>
      </c>
      <c r="X11" s="32">
        <v>1</v>
      </c>
      <c r="Y11" s="32">
        <v>1</v>
      </c>
      <c r="Z11" s="31">
        <v>0</v>
      </c>
      <c r="AA11" s="32">
        <v>1</v>
      </c>
      <c r="AB11" s="32">
        <v>1</v>
      </c>
      <c r="AC11" s="32">
        <v>1</v>
      </c>
      <c r="AD11" s="32">
        <v>1</v>
      </c>
      <c r="AE11" s="30">
        <v>1</v>
      </c>
      <c r="AF11" s="33">
        <f t="shared" si="0"/>
        <v>25</v>
      </c>
      <c r="AG11" s="33">
        <f t="shared" si="1"/>
        <v>1</v>
      </c>
      <c r="AH11" s="33">
        <f t="shared" si="2"/>
        <v>3</v>
      </c>
      <c r="AI11" s="34">
        <f t="shared" si="3"/>
        <v>3.5</v>
      </c>
      <c r="AJ11" s="33">
        <f t="shared" si="4"/>
        <v>89.28571428571429</v>
      </c>
      <c r="AK11" s="33">
        <f t="shared" si="5"/>
        <v>0</v>
      </c>
      <c r="AL11" s="35">
        <v>100</v>
      </c>
      <c r="AM11" s="35">
        <v>100</v>
      </c>
      <c r="AN11" s="35">
        <v>80</v>
      </c>
      <c r="AO11" s="35">
        <v>100</v>
      </c>
      <c r="AP11" s="35">
        <v>100</v>
      </c>
      <c r="AQ11" s="35">
        <v>0</v>
      </c>
      <c r="AR11" s="35">
        <v>95</v>
      </c>
      <c r="AS11" s="35">
        <v>0</v>
      </c>
      <c r="AT11" s="35">
        <v>100</v>
      </c>
      <c r="AU11" s="35">
        <v>100</v>
      </c>
      <c r="AV11" s="35">
        <v>120</v>
      </c>
      <c r="AW11" s="35">
        <v>100</v>
      </c>
      <c r="AX11" s="35">
        <v>100</v>
      </c>
      <c r="AY11" s="36">
        <f t="shared" si="6"/>
        <v>84.23076923076923</v>
      </c>
      <c r="AZ11" s="35">
        <v>100</v>
      </c>
      <c r="BA11" s="35">
        <v>95</v>
      </c>
      <c r="BB11" s="36">
        <f t="shared" si="7"/>
        <v>97.5</v>
      </c>
      <c r="BC11" s="35">
        <v>0</v>
      </c>
      <c r="BD11" s="35">
        <v>0</v>
      </c>
      <c r="BE11" s="35">
        <v>0</v>
      </c>
      <c r="BF11" s="35">
        <v>0</v>
      </c>
      <c r="BG11" s="35">
        <v>0</v>
      </c>
      <c r="BH11" s="35">
        <v>0</v>
      </c>
      <c r="BI11" s="36">
        <f t="shared" si="8"/>
        <v>0</v>
      </c>
      <c r="BJ11" s="35">
        <v>1</v>
      </c>
      <c r="BK11" s="35">
        <v>1</v>
      </c>
      <c r="BL11" s="35">
        <v>0.5</v>
      </c>
      <c r="BM11" s="34">
        <f t="shared" si="9"/>
        <v>2.5</v>
      </c>
      <c r="BN11" s="37">
        <f t="shared" si="10"/>
        <v>59.57692307692307</v>
      </c>
      <c r="BO11" s="37">
        <f t="shared" si="11"/>
        <v>0</v>
      </c>
      <c r="BP11" s="38">
        <v>70</v>
      </c>
      <c r="BQ11" s="38">
        <v>70</v>
      </c>
      <c r="BR11" s="38">
        <v>100</v>
      </c>
      <c r="BS11" s="38">
        <v>70</v>
      </c>
      <c r="BT11" s="38">
        <v>70</v>
      </c>
      <c r="BU11" s="38">
        <v>100</v>
      </c>
      <c r="BV11" s="36">
        <f aca="true" t="shared" si="14" ref="BV11:BV12">AVERAGE(BP11:BU11)</f>
        <v>80</v>
      </c>
      <c r="BW11" s="39">
        <v>86</v>
      </c>
      <c r="BX11" s="39">
        <f aca="true" t="shared" si="15" ref="BX11:BX12">+IF(BW11&gt;=70,"Aprobado","Segunda Oportunidad")</f>
        <v>0</v>
      </c>
    </row>
    <row r="12" spans="1:76" ht="12.75" customHeight="1">
      <c r="A12" s="40">
        <v>6</v>
      </c>
      <c r="B12" s="41" t="s">
        <v>43</v>
      </c>
      <c r="C12" s="42" t="s">
        <v>49</v>
      </c>
      <c r="D12" s="45">
        <v>0</v>
      </c>
      <c r="E12" s="43">
        <v>1</v>
      </c>
      <c r="F12" s="43">
        <v>1</v>
      </c>
      <c r="G12" s="43">
        <v>1</v>
      </c>
      <c r="H12" s="43">
        <v>1</v>
      </c>
      <c r="I12" s="43">
        <v>1</v>
      </c>
      <c r="J12" s="43">
        <v>1</v>
      </c>
      <c r="K12" s="50">
        <v>0.5</v>
      </c>
      <c r="L12" s="44">
        <v>1</v>
      </c>
      <c r="M12" s="44">
        <v>1</v>
      </c>
      <c r="N12" s="45">
        <v>0</v>
      </c>
      <c r="O12" s="44">
        <v>1</v>
      </c>
      <c r="P12" s="45">
        <v>0</v>
      </c>
      <c r="Q12" s="50">
        <v>0.5</v>
      </c>
      <c r="R12" s="50">
        <v>0.5</v>
      </c>
      <c r="S12" s="50">
        <v>0.5</v>
      </c>
      <c r="T12" s="45">
        <v>0</v>
      </c>
      <c r="U12" s="44">
        <v>1</v>
      </c>
      <c r="V12" s="45">
        <v>0</v>
      </c>
      <c r="W12" s="44">
        <v>1</v>
      </c>
      <c r="X12" s="50">
        <v>0.5</v>
      </c>
      <c r="Y12" s="44">
        <v>1</v>
      </c>
      <c r="Z12" s="44">
        <v>1</v>
      </c>
      <c r="AA12" s="44">
        <v>1</v>
      </c>
      <c r="AB12" s="45">
        <v>0</v>
      </c>
      <c r="AC12" s="44">
        <v>1</v>
      </c>
      <c r="AD12" s="44">
        <v>1</v>
      </c>
      <c r="AE12" s="44">
        <v>1</v>
      </c>
      <c r="AF12" s="33">
        <f t="shared" si="0"/>
        <v>22</v>
      </c>
      <c r="AG12" s="33">
        <f t="shared" si="1"/>
        <v>5</v>
      </c>
      <c r="AH12" s="33">
        <f t="shared" si="2"/>
        <v>6</v>
      </c>
      <c r="AI12" s="34">
        <f t="shared" si="3"/>
        <v>8.5</v>
      </c>
      <c r="AJ12" s="33">
        <f t="shared" si="4"/>
        <v>78.57142857142857</v>
      </c>
      <c r="AK12" s="33">
        <f t="shared" si="5"/>
        <v>0</v>
      </c>
      <c r="AL12" s="8">
        <v>100</v>
      </c>
      <c r="AM12" s="8">
        <v>100</v>
      </c>
      <c r="AN12" s="8">
        <v>80</v>
      </c>
      <c r="AO12" s="8">
        <v>100</v>
      </c>
      <c r="AP12" s="8">
        <v>100</v>
      </c>
      <c r="AQ12" s="8">
        <v>80</v>
      </c>
      <c r="AR12" s="8">
        <v>80</v>
      </c>
      <c r="AS12" s="8">
        <v>80</v>
      </c>
      <c r="AT12" s="8">
        <v>100</v>
      </c>
      <c r="AU12" s="8">
        <v>100</v>
      </c>
      <c r="AV12" s="8">
        <v>0</v>
      </c>
      <c r="AW12" s="8">
        <v>100</v>
      </c>
      <c r="AX12" s="8">
        <v>100</v>
      </c>
      <c r="AY12" s="36">
        <f t="shared" si="6"/>
        <v>86.15384615384616</v>
      </c>
      <c r="AZ12" s="46">
        <v>100</v>
      </c>
      <c r="BA12" s="8">
        <v>80</v>
      </c>
      <c r="BB12" s="36">
        <f t="shared" si="7"/>
        <v>90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36">
        <f t="shared" si="8"/>
        <v>0</v>
      </c>
      <c r="BJ12" s="8">
        <v>1</v>
      </c>
      <c r="BK12" s="8">
        <v>0</v>
      </c>
      <c r="BL12" s="8">
        <v>0</v>
      </c>
      <c r="BM12" s="34">
        <f t="shared" si="9"/>
        <v>1</v>
      </c>
      <c r="BN12" s="47">
        <f t="shared" si="10"/>
        <v>51.21794871794872</v>
      </c>
      <c r="BO12" s="47">
        <f t="shared" si="11"/>
        <v>0</v>
      </c>
      <c r="BP12" s="48">
        <v>100</v>
      </c>
      <c r="BQ12" s="48">
        <v>100</v>
      </c>
      <c r="BR12" s="48">
        <v>70</v>
      </c>
      <c r="BS12" s="48">
        <v>50</v>
      </c>
      <c r="BT12" s="48">
        <v>70</v>
      </c>
      <c r="BU12" s="48">
        <v>100</v>
      </c>
      <c r="BV12" s="36">
        <f t="shared" si="14"/>
        <v>81.66666666666667</v>
      </c>
      <c r="BW12" s="39">
        <v>78</v>
      </c>
      <c r="BX12" s="39">
        <f t="shared" si="15"/>
        <v>0</v>
      </c>
    </row>
    <row r="13" spans="1:75" ht="12.75" customHeight="1">
      <c r="A13" s="49">
        <v>7</v>
      </c>
      <c r="B13" s="27" t="s">
        <v>43</v>
      </c>
      <c r="C13" s="28" t="s">
        <v>50</v>
      </c>
      <c r="D13" s="29">
        <v>1</v>
      </c>
      <c r="E13" s="29">
        <v>1</v>
      </c>
      <c r="F13" s="31">
        <v>0</v>
      </c>
      <c r="G13" s="29">
        <v>1</v>
      </c>
      <c r="H13" s="29">
        <v>1</v>
      </c>
      <c r="I13" s="29">
        <v>1</v>
      </c>
      <c r="J13" s="31">
        <v>0</v>
      </c>
      <c r="K13" s="29">
        <v>1</v>
      </c>
      <c r="L13" s="32">
        <v>1</v>
      </c>
      <c r="M13" s="31">
        <v>0</v>
      </c>
      <c r="N13" s="32">
        <v>1</v>
      </c>
      <c r="O13" s="32">
        <v>1</v>
      </c>
      <c r="P13" s="30">
        <v>1</v>
      </c>
      <c r="Q13" s="30">
        <v>1</v>
      </c>
      <c r="R13" s="30">
        <v>1</v>
      </c>
      <c r="S13" s="30">
        <v>1</v>
      </c>
      <c r="T13" s="32">
        <v>1</v>
      </c>
      <c r="U13" s="32">
        <v>1</v>
      </c>
      <c r="V13" s="30">
        <v>1</v>
      </c>
      <c r="W13" s="30">
        <v>1</v>
      </c>
      <c r="X13" s="30">
        <v>0.5</v>
      </c>
      <c r="Y13" s="30">
        <v>1</v>
      </c>
      <c r="Z13" s="30">
        <v>1</v>
      </c>
      <c r="AA13" s="30">
        <v>1</v>
      </c>
      <c r="AB13" s="30">
        <v>1</v>
      </c>
      <c r="AC13" s="32">
        <v>1</v>
      </c>
      <c r="AD13" s="32">
        <v>1</v>
      </c>
      <c r="AE13" s="32">
        <v>1</v>
      </c>
      <c r="AF13" s="33">
        <f t="shared" si="0"/>
        <v>25</v>
      </c>
      <c r="AG13" s="33">
        <f t="shared" si="1"/>
        <v>1</v>
      </c>
      <c r="AH13" s="33">
        <f t="shared" si="2"/>
        <v>3</v>
      </c>
      <c r="AI13" s="34">
        <f t="shared" si="3"/>
        <v>3.5</v>
      </c>
      <c r="AJ13" s="33">
        <f t="shared" si="4"/>
        <v>89.28571428571429</v>
      </c>
      <c r="AK13" s="33">
        <f t="shared" si="5"/>
        <v>0</v>
      </c>
      <c r="AL13" s="35">
        <v>100</v>
      </c>
      <c r="AM13" s="35">
        <v>100</v>
      </c>
      <c r="AN13" s="35">
        <v>80</v>
      </c>
      <c r="AO13" s="35">
        <v>100</v>
      </c>
      <c r="AP13" s="35">
        <v>100</v>
      </c>
      <c r="AQ13" s="35">
        <v>80</v>
      </c>
      <c r="AR13" s="35">
        <v>75</v>
      </c>
      <c r="AS13" s="35">
        <v>0</v>
      </c>
      <c r="AT13" s="35">
        <v>100</v>
      </c>
      <c r="AU13" s="35">
        <v>100</v>
      </c>
      <c r="AV13" s="35">
        <v>70</v>
      </c>
      <c r="AW13" s="35">
        <v>100</v>
      </c>
      <c r="AX13" s="35">
        <v>100</v>
      </c>
      <c r="AY13" s="36">
        <f t="shared" si="6"/>
        <v>85</v>
      </c>
      <c r="AZ13" s="35">
        <v>100</v>
      </c>
      <c r="BA13" s="35">
        <v>75</v>
      </c>
      <c r="BB13" s="36">
        <f t="shared" si="7"/>
        <v>87.5</v>
      </c>
      <c r="BC13" s="35">
        <v>70</v>
      </c>
      <c r="BD13" s="35">
        <v>70</v>
      </c>
      <c r="BE13" s="35">
        <v>70</v>
      </c>
      <c r="BF13" s="35">
        <v>50</v>
      </c>
      <c r="BG13" s="35">
        <v>70</v>
      </c>
      <c r="BH13" s="35">
        <v>70</v>
      </c>
      <c r="BI13" s="36">
        <f t="shared" si="8"/>
        <v>66.66666666666667</v>
      </c>
      <c r="BJ13" s="35">
        <v>1</v>
      </c>
      <c r="BK13" s="35">
        <v>0</v>
      </c>
      <c r="BL13" s="35">
        <v>0.5</v>
      </c>
      <c r="BM13" s="34">
        <f t="shared" si="9"/>
        <v>1.5</v>
      </c>
      <c r="BN13" s="39">
        <f t="shared" si="10"/>
        <v>77.72222222222223</v>
      </c>
      <c r="BO13" s="39">
        <f t="shared" si="11"/>
        <v>0</v>
      </c>
      <c r="BP13"/>
      <c r="BQ13"/>
      <c r="BR13"/>
      <c r="BS13"/>
      <c r="BT13"/>
      <c r="BU13"/>
      <c r="BV13"/>
      <c r="BW13"/>
    </row>
    <row r="14" spans="1:76" ht="12.75" customHeight="1">
      <c r="A14" s="40">
        <v>8</v>
      </c>
      <c r="B14" s="41" t="s">
        <v>43</v>
      </c>
      <c r="C14" s="42" t="s">
        <v>51</v>
      </c>
      <c r="D14" s="43">
        <v>1</v>
      </c>
      <c r="E14" s="51">
        <v>1</v>
      </c>
      <c r="F14" s="43">
        <v>1</v>
      </c>
      <c r="G14" s="43">
        <v>1</v>
      </c>
      <c r="H14" s="43">
        <v>1</v>
      </c>
      <c r="I14" s="45">
        <v>0</v>
      </c>
      <c r="J14" s="43">
        <v>1</v>
      </c>
      <c r="K14" s="43">
        <v>0</v>
      </c>
      <c r="L14" s="45">
        <v>0</v>
      </c>
      <c r="M14" s="45">
        <v>0.5</v>
      </c>
      <c r="N14" s="45">
        <v>0</v>
      </c>
      <c r="O14" s="45">
        <v>0.5</v>
      </c>
      <c r="P14" s="45">
        <v>0</v>
      </c>
      <c r="Q14" s="44">
        <v>1</v>
      </c>
      <c r="R14" s="45">
        <v>0.5</v>
      </c>
      <c r="S14" s="44">
        <v>1</v>
      </c>
      <c r="T14" s="45">
        <v>0</v>
      </c>
      <c r="U14" s="44">
        <v>1</v>
      </c>
      <c r="V14" s="44">
        <v>1</v>
      </c>
      <c r="W14" s="44">
        <v>1</v>
      </c>
      <c r="X14" s="45">
        <v>0.5</v>
      </c>
      <c r="Y14" s="45">
        <v>0</v>
      </c>
      <c r="Z14" s="44">
        <v>1</v>
      </c>
      <c r="AA14" s="44">
        <v>1</v>
      </c>
      <c r="AB14" s="44">
        <v>1</v>
      </c>
      <c r="AC14" s="45">
        <v>0</v>
      </c>
      <c r="AD14" s="44">
        <v>1</v>
      </c>
      <c r="AE14" s="44">
        <v>1</v>
      </c>
      <c r="AF14" s="33">
        <f t="shared" si="0"/>
        <v>20</v>
      </c>
      <c r="AG14" s="33">
        <f t="shared" si="1"/>
        <v>4</v>
      </c>
      <c r="AH14" s="33">
        <f t="shared" si="2"/>
        <v>8</v>
      </c>
      <c r="AI14" s="34">
        <f t="shared" si="3"/>
        <v>10</v>
      </c>
      <c r="AJ14" s="33">
        <f t="shared" si="4"/>
        <v>71.42857142857143</v>
      </c>
      <c r="AK14" s="33">
        <f t="shared" si="5"/>
        <v>0</v>
      </c>
      <c r="AL14" s="8">
        <v>100</v>
      </c>
      <c r="AM14" s="8">
        <v>100</v>
      </c>
      <c r="AN14" s="8">
        <v>80</v>
      </c>
      <c r="AO14" s="8">
        <v>100</v>
      </c>
      <c r="AP14" s="8">
        <v>100</v>
      </c>
      <c r="AQ14" s="8">
        <v>80</v>
      </c>
      <c r="AR14" s="8">
        <v>80</v>
      </c>
      <c r="AS14" s="8">
        <v>80</v>
      </c>
      <c r="AT14" s="8">
        <v>100</v>
      </c>
      <c r="AU14" s="8">
        <v>100</v>
      </c>
      <c r="AV14" s="8">
        <v>0</v>
      </c>
      <c r="AW14" s="8">
        <v>100</v>
      </c>
      <c r="AX14" s="8">
        <v>100</v>
      </c>
      <c r="AY14" s="36">
        <f t="shared" si="6"/>
        <v>86.15384615384616</v>
      </c>
      <c r="AZ14" s="46">
        <v>100</v>
      </c>
      <c r="BA14" s="8">
        <v>80</v>
      </c>
      <c r="BB14" s="36">
        <f t="shared" si="7"/>
        <v>90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36">
        <f t="shared" si="8"/>
        <v>0</v>
      </c>
      <c r="BJ14" s="8">
        <v>1</v>
      </c>
      <c r="BK14" s="8">
        <v>0</v>
      </c>
      <c r="BL14" s="8">
        <v>0</v>
      </c>
      <c r="BM14" s="34">
        <f t="shared" si="9"/>
        <v>1</v>
      </c>
      <c r="BN14" s="47">
        <f t="shared" si="10"/>
        <v>49.71794871794872</v>
      </c>
      <c r="BO14" s="47">
        <f t="shared" si="11"/>
        <v>0</v>
      </c>
      <c r="BP14" s="48">
        <v>100</v>
      </c>
      <c r="BQ14" s="48">
        <v>100</v>
      </c>
      <c r="BR14" s="48">
        <v>70</v>
      </c>
      <c r="BS14" s="48">
        <v>50</v>
      </c>
      <c r="BT14" s="48">
        <v>70</v>
      </c>
      <c r="BU14" s="48">
        <v>100</v>
      </c>
      <c r="BV14" s="36">
        <f aca="true" t="shared" si="16" ref="BV14:BV24">AVERAGE(BP14:BU14)</f>
        <v>81.66666666666667</v>
      </c>
      <c r="BW14" s="39">
        <v>76</v>
      </c>
      <c r="BX14" s="39">
        <f aca="true" t="shared" si="17" ref="BX14:BX24">+IF(BW14&gt;=70,"Aprobado","Segunda Oportunidad")</f>
        <v>0</v>
      </c>
    </row>
    <row r="15" spans="1:76" ht="12.75" customHeight="1">
      <c r="A15" s="49">
        <v>9</v>
      </c>
      <c r="B15" s="27" t="s">
        <v>52</v>
      </c>
      <c r="C15" s="28" t="s">
        <v>53</v>
      </c>
      <c r="D15" s="29">
        <v>1</v>
      </c>
      <c r="E15" s="29">
        <v>1</v>
      </c>
      <c r="F15" s="29">
        <v>1</v>
      </c>
      <c r="G15" s="29">
        <v>1</v>
      </c>
      <c r="H15" s="29">
        <v>1</v>
      </c>
      <c r="I15" s="29">
        <v>1</v>
      </c>
      <c r="J15" s="52">
        <v>1</v>
      </c>
      <c r="K15" s="29">
        <v>0</v>
      </c>
      <c r="L15" s="31">
        <v>0</v>
      </c>
      <c r="M15" s="52">
        <v>1</v>
      </c>
      <c r="N15" s="52">
        <v>1</v>
      </c>
      <c r="O15" s="52">
        <v>1</v>
      </c>
      <c r="P15" s="52">
        <v>1</v>
      </c>
      <c r="Q15" s="52">
        <v>1</v>
      </c>
      <c r="R15" s="52">
        <v>1</v>
      </c>
      <c r="S15" s="52">
        <v>1</v>
      </c>
      <c r="T15" s="52">
        <v>1</v>
      </c>
      <c r="U15" s="52">
        <v>1</v>
      </c>
      <c r="V15" s="52">
        <v>1</v>
      </c>
      <c r="W15" s="52">
        <v>1</v>
      </c>
      <c r="X15" s="52">
        <v>1</v>
      </c>
      <c r="Y15" s="52">
        <v>1</v>
      </c>
      <c r="Z15" s="32">
        <v>1</v>
      </c>
      <c r="AA15" s="32">
        <v>1</v>
      </c>
      <c r="AB15" s="32">
        <v>1</v>
      </c>
      <c r="AC15" s="32">
        <v>1</v>
      </c>
      <c r="AD15" s="32">
        <v>1</v>
      </c>
      <c r="AE15" s="30">
        <v>1</v>
      </c>
      <c r="AF15" s="33">
        <f t="shared" si="0"/>
        <v>26</v>
      </c>
      <c r="AG15" s="33">
        <f t="shared" si="1"/>
        <v>0</v>
      </c>
      <c r="AH15" s="33">
        <f t="shared" si="2"/>
        <v>2</v>
      </c>
      <c r="AI15" s="34">
        <f t="shared" si="3"/>
        <v>2</v>
      </c>
      <c r="AJ15" s="33">
        <f t="shared" si="4"/>
        <v>92.85714285714286</v>
      </c>
      <c r="AK15" s="33">
        <f t="shared" si="5"/>
        <v>0</v>
      </c>
      <c r="AL15" s="35">
        <v>100</v>
      </c>
      <c r="AM15" s="35">
        <v>100</v>
      </c>
      <c r="AN15" s="35">
        <v>80</v>
      </c>
      <c r="AO15" s="35">
        <v>100</v>
      </c>
      <c r="AP15" s="35">
        <v>100</v>
      </c>
      <c r="AQ15" s="35">
        <v>80</v>
      </c>
      <c r="AR15" s="35">
        <v>85</v>
      </c>
      <c r="AS15" s="35">
        <v>50</v>
      </c>
      <c r="AT15" s="35">
        <v>100</v>
      </c>
      <c r="AU15" s="35">
        <v>100</v>
      </c>
      <c r="AV15" s="35">
        <v>120</v>
      </c>
      <c r="AW15" s="35">
        <v>100</v>
      </c>
      <c r="AX15" s="35">
        <v>100</v>
      </c>
      <c r="AY15" s="36">
        <f t="shared" si="6"/>
        <v>93.46153846153847</v>
      </c>
      <c r="AZ15" s="35">
        <v>100</v>
      </c>
      <c r="BA15" s="35">
        <v>85</v>
      </c>
      <c r="BB15" s="36">
        <f t="shared" si="7"/>
        <v>92.5</v>
      </c>
      <c r="BC15" s="35">
        <v>0</v>
      </c>
      <c r="BD15" s="35">
        <v>0</v>
      </c>
      <c r="BE15" s="35">
        <v>0</v>
      </c>
      <c r="BF15" s="35">
        <v>0</v>
      </c>
      <c r="BG15" s="35">
        <v>0</v>
      </c>
      <c r="BH15" s="35">
        <v>0</v>
      </c>
      <c r="BI15" s="36">
        <f t="shared" si="8"/>
        <v>0</v>
      </c>
      <c r="BJ15" s="35">
        <v>1</v>
      </c>
      <c r="BK15" s="35">
        <v>0</v>
      </c>
      <c r="BL15" s="35">
        <v>0</v>
      </c>
      <c r="BM15" s="34">
        <f t="shared" si="9"/>
        <v>1</v>
      </c>
      <c r="BN15" s="37">
        <f t="shared" si="10"/>
        <v>60.98717948717948</v>
      </c>
      <c r="BO15" s="37">
        <f t="shared" si="11"/>
        <v>0</v>
      </c>
      <c r="BP15" s="38">
        <v>50</v>
      </c>
      <c r="BQ15" s="38">
        <v>50</v>
      </c>
      <c r="BR15" s="38">
        <v>70</v>
      </c>
      <c r="BS15" s="38">
        <v>50</v>
      </c>
      <c r="BT15" s="38">
        <v>50</v>
      </c>
      <c r="BU15" s="38">
        <v>100</v>
      </c>
      <c r="BV15" s="36">
        <f t="shared" si="16"/>
        <v>61.666666666666664</v>
      </c>
      <c r="BW15" s="39">
        <v>81</v>
      </c>
      <c r="BX15" s="39">
        <f t="shared" si="17"/>
        <v>0</v>
      </c>
    </row>
    <row r="16" spans="1:76" ht="12.75" customHeight="1">
      <c r="A16" s="40">
        <v>10</v>
      </c>
      <c r="B16" s="41" t="s">
        <v>52</v>
      </c>
      <c r="C16" s="42" t="s">
        <v>54</v>
      </c>
      <c r="D16" s="51">
        <v>1</v>
      </c>
      <c r="E16" s="43">
        <v>1</v>
      </c>
      <c r="F16" s="43">
        <v>1</v>
      </c>
      <c r="G16" s="43">
        <v>1</v>
      </c>
      <c r="H16" s="43">
        <v>1</v>
      </c>
      <c r="I16" s="51">
        <v>1</v>
      </c>
      <c r="J16" s="43">
        <v>1</v>
      </c>
      <c r="K16" s="43">
        <v>1</v>
      </c>
      <c r="L16" s="44">
        <v>1</v>
      </c>
      <c r="M16" s="45">
        <v>0</v>
      </c>
      <c r="N16" s="44">
        <v>1</v>
      </c>
      <c r="O16" s="45">
        <v>0</v>
      </c>
      <c r="P16" s="44">
        <v>1</v>
      </c>
      <c r="Q16" s="44">
        <v>1</v>
      </c>
      <c r="R16" s="50">
        <v>0.5</v>
      </c>
      <c r="S16" s="44">
        <v>1</v>
      </c>
      <c r="T16" s="44">
        <v>1</v>
      </c>
      <c r="U16" s="44">
        <v>1</v>
      </c>
      <c r="V16" s="45">
        <v>0</v>
      </c>
      <c r="W16" s="44">
        <v>1</v>
      </c>
      <c r="X16" s="44">
        <v>1</v>
      </c>
      <c r="Y16" s="44">
        <v>1</v>
      </c>
      <c r="Z16" s="44">
        <v>1</v>
      </c>
      <c r="AA16" s="44">
        <v>1</v>
      </c>
      <c r="AB16" s="44">
        <v>1</v>
      </c>
      <c r="AC16" s="45">
        <v>0</v>
      </c>
      <c r="AD16" s="44">
        <v>1</v>
      </c>
      <c r="AE16" s="50">
        <v>1</v>
      </c>
      <c r="AF16" s="33">
        <f t="shared" si="0"/>
        <v>24</v>
      </c>
      <c r="AG16" s="33">
        <f t="shared" si="1"/>
        <v>1</v>
      </c>
      <c r="AH16" s="33">
        <f t="shared" si="2"/>
        <v>4</v>
      </c>
      <c r="AI16" s="34">
        <f t="shared" si="3"/>
        <v>4.5</v>
      </c>
      <c r="AJ16" s="33">
        <f t="shared" si="4"/>
        <v>85.71428571428571</v>
      </c>
      <c r="AK16" s="33">
        <f t="shared" si="5"/>
        <v>0</v>
      </c>
      <c r="AL16" s="46">
        <v>100</v>
      </c>
      <c r="AM16" s="46">
        <v>100</v>
      </c>
      <c r="AN16" s="46">
        <v>80</v>
      </c>
      <c r="AO16" s="46">
        <v>100</v>
      </c>
      <c r="AP16" s="46">
        <v>100</v>
      </c>
      <c r="AQ16" s="46">
        <v>80</v>
      </c>
      <c r="AR16" s="46">
        <v>85</v>
      </c>
      <c r="AS16" s="46">
        <v>50</v>
      </c>
      <c r="AT16" s="46">
        <v>100</v>
      </c>
      <c r="AU16" s="46">
        <v>100</v>
      </c>
      <c r="AV16" s="46">
        <v>120</v>
      </c>
      <c r="AW16" s="46">
        <v>100</v>
      </c>
      <c r="AX16" s="46">
        <v>100</v>
      </c>
      <c r="AY16" s="36">
        <f t="shared" si="6"/>
        <v>93.46153846153847</v>
      </c>
      <c r="AZ16" s="46">
        <v>100</v>
      </c>
      <c r="BA16" s="8">
        <v>85</v>
      </c>
      <c r="BB16" s="36">
        <f t="shared" si="7"/>
        <v>92.5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36">
        <f t="shared" si="8"/>
        <v>0</v>
      </c>
      <c r="BJ16" s="8">
        <v>1</v>
      </c>
      <c r="BK16" s="8">
        <v>0</v>
      </c>
      <c r="BL16" s="8">
        <v>0</v>
      </c>
      <c r="BM16" s="34">
        <f t="shared" si="9"/>
        <v>1</v>
      </c>
      <c r="BN16" s="47">
        <f t="shared" si="10"/>
        <v>58.48717948717948</v>
      </c>
      <c r="BO16" s="47">
        <f t="shared" si="11"/>
        <v>0</v>
      </c>
      <c r="BP16" s="48">
        <v>50</v>
      </c>
      <c r="BQ16" s="48">
        <v>50</v>
      </c>
      <c r="BR16" s="48">
        <v>70</v>
      </c>
      <c r="BS16" s="48">
        <v>50</v>
      </c>
      <c r="BT16" s="48">
        <v>50</v>
      </c>
      <c r="BU16" s="48">
        <v>100</v>
      </c>
      <c r="BV16" s="36">
        <f t="shared" si="16"/>
        <v>61.666666666666664</v>
      </c>
      <c r="BW16" s="39">
        <v>78</v>
      </c>
      <c r="BX16" s="39">
        <f t="shared" si="17"/>
        <v>0</v>
      </c>
    </row>
    <row r="17" spans="1:76" ht="12.75" customHeight="1">
      <c r="A17" s="49">
        <v>11</v>
      </c>
      <c r="B17" s="27" t="s">
        <v>52</v>
      </c>
      <c r="C17" s="28" t="s">
        <v>55</v>
      </c>
      <c r="D17" s="29">
        <v>1</v>
      </c>
      <c r="E17" s="29">
        <v>1</v>
      </c>
      <c r="F17" s="29">
        <v>1</v>
      </c>
      <c r="G17" s="29">
        <v>1</v>
      </c>
      <c r="H17" s="29">
        <v>1</v>
      </c>
      <c r="I17" s="29">
        <v>1</v>
      </c>
      <c r="J17" s="29">
        <v>1</v>
      </c>
      <c r="K17" s="29">
        <v>1</v>
      </c>
      <c r="L17" s="32">
        <v>1</v>
      </c>
      <c r="M17" s="32">
        <v>1</v>
      </c>
      <c r="N17" s="30">
        <v>0.5</v>
      </c>
      <c r="O17" s="32">
        <v>1</v>
      </c>
      <c r="P17" s="32">
        <v>1</v>
      </c>
      <c r="Q17" s="32">
        <v>1</v>
      </c>
      <c r="R17" s="30">
        <v>0.5</v>
      </c>
      <c r="S17" s="32">
        <v>1</v>
      </c>
      <c r="T17" s="32">
        <v>1</v>
      </c>
      <c r="U17" s="32">
        <v>1</v>
      </c>
      <c r="V17" s="32">
        <v>1</v>
      </c>
      <c r="W17" s="32">
        <v>1</v>
      </c>
      <c r="X17" s="30">
        <v>0.5</v>
      </c>
      <c r="Y17" s="32">
        <v>1</v>
      </c>
      <c r="Z17" s="32">
        <v>1</v>
      </c>
      <c r="AA17" s="32">
        <v>1</v>
      </c>
      <c r="AB17" s="32">
        <v>1</v>
      </c>
      <c r="AC17" s="32">
        <v>1</v>
      </c>
      <c r="AD17" s="30">
        <v>0.5</v>
      </c>
      <c r="AE17" s="32">
        <v>1</v>
      </c>
      <c r="AF17" s="33">
        <f t="shared" si="0"/>
        <v>28</v>
      </c>
      <c r="AG17" s="33">
        <f t="shared" si="1"/>
        <v>4</v>
      </c>
      <c r="AH17" s="33">
        <f t="shared" si="2"/>
        <v>0</v>
      </c>
      <c r="AI17" s="34">
        <f t="shared" si="3"/>
        <v>2</v>
      </c>
      <c r="AJ17" s="33">
        <f t="shared" si="4"/>
        <v>100</v>
      </c>
      <c r="AK17" s="33">
        <f t="shared" si="5"/>
        <v>0</v>
      </c>
      <c r="AL17" s="35">
        <v>100</v>
      </c>
      <c r="AM17" s="35">
        <v>100</v>
      </c>
      <c r="AN17" s="35">
        <v>80</v>
      </c>
      <c r="AO17" s="35">
        <v>100</v>
      </c>
      <c r="AP17" s="35">
        <v>100</v>
      </c>
      <c r="AQ17" s="35">
        <v>80</v>
      </c>
      <c r="AR17" s="35">
        <v>85</v>
      </c>
      <c r="AS17" s="35">
        <v>50</v>
      </c>
      <c r="AT17" s="35">
        <v>100</v>
      </c>
      <c r="AU17" s="35">
        <v>100</v>
      </c>
      <c r="AV17" s="35">
        <v>120</v>
      </c>
      <c r="AW17" s="35">
        <v>100</v>
      </c>
      <c r="AX17" s="35">
        <v>100</v>
      </c>
      <c r="AY17" s="36">
        <f t="shared" si="6"/>
        <v>93.46153846153847</v>
      </c>
      <c r="AZ17" s="35">
        <v>100</v>
      </c>
      <c r="BA17" s="35">
        <v>85</v>
      </c>
      <c r="BB17" s="36">
        <f t="shared" si="7"/>
        <v>92.5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6">
        <f t="shared" si="8"/>
        <v>0</v>
      </c>
      <c r="BJ17" s="35">
        <v>1</v>
      </c>
      <c r="BK17" s="35">
        <v>0</v>
      </c>
      <c r="BL17" s="35">
        <v>0</v>
      </c>
      <c r="BM17" s="34">
        <f t="shared" si="9"/>
        <v>1</v>
      </c>
      <c r="BN17" s="37">
        <f t="shared" si="10"/>
        <v>60.98717948717948</v>
      </c>
      <c r="BO17" s="37">
        <f t="shared" si="11"/>
        <v>0</v>
      </c>
      <c r="BP17" s="38">
        <v>50</v>
      </c>
      <c r="BQ17" s="38">
        <v>50</v>
      </c>
      <c r="BR17" s="38">
        <v>70</v>
      </c>
      <c r="BS17" s="38">
        <v>50</v>
      </c>
      <c r="BT17" s="38">
        <v>50</v>
      </c>
      <c r="BU17" s="38">
        <v>100</v>
      </c>
      <c r="BV17" s="36">
        <f t="shared" si="16"/>
        <v>61.666666666666664</v>
      </c>
      <c r="BW17" s="39">
        <v>81</v>
      </c>
      <c r="BX17" s="39">
        <f t="shared" si="17"/>
        <v>0</v>
      </c>
    </row>
    <row r="18" spans="1:76" ht="12.75" customHeight="1">
      <c r="A18" s="40">
        <v>12</v>
      </c>
      <c r="B18" s="41" t="s">
        <v>52</v>
      </c>
      <c r="C18" s="42" t="s">
        <v>56</v>
      </c>
      <c r="D18" s="43">
        <v>1</v>
      </c>
      <c r="E18" s="43">
        <v>1</v>
      </c>
      <c r="F18" s="43">
        <v>1</v>
      </c>
      <c r="G18" s="43">
        <v>1</v>
      </c>
      <c r="H18" s="43">
        <v>1</v>
      </c>
      <c r="I18" s="43">
        <v>1</v>
      </c>
      <c r="J18" s="43">
        <v>1</v>
      </c>
      <c r="K18" s="43">
        <v>1</v>
      </c>
      <c r="L18" s="45">
        <v>0</v>
      </c>
      <c r="M18" s="44">
        <v>1</v>
      </c>
      <c r="N18" s="44">
        <v>1</v>
      </c>
      <c r="O18" s="44">
        <v>1</v>
      </c>
      <c r="P18" s="44">
        <v>1</v>
      </c>
      <c r="Q18" s="44">
        <v>1</v>
      </c>
      <c r="R18" s="50">
        <v>0.5</v>
      </c>
      <c r="S18" s="44">
        <v>1</v>
      </c>
      <c r="T18" s="44">
        <v>1</v>
      </c>
      <c r="U18" s="44">
        <v>1</v>
      </c>
      <c r="V18" s="44">
        <v>1</v>
      </c>
      <c r="W18" s="44">
        <v>1</v>
      </c>
      <c r="X18" s="50">
        <v>0.5</v>
      </c>
      <c r="Y18" s="44">
        <v>1</v>
      </c>
      <c r="Z18" s="44">
        <v>1</v>
      </c>
      <c r="AA18" s="44">
        <v>1</v>
      </c>
      <c r="AB18" s="44">
        <v>1</v>
      </c>
      <c r="AC18" s="44">
        <v>1</v>
      </c>
      <c r="AD18" s="44">
        <v>1</v>
      </c>
      <c r="AE18" s="44">
        <v>1</v>
      </c>
      <c r="AF18" s="33">
        <f t="shared" si="0"/>
        <v>27</v>
      </c>
      <c r="AG18" s="33">
        <f t="shared" si="1"/>
        <v>2</v>
      </c>
      <c r="AH18" s="33">
        <f t="shared" si="2"/>
        <v>1</v>
      </c>
      <c r="AI18" s="34">
        <f t="shared" si="3"/>
        <v>2</v>
      </c>
      <c r="AJ18" s="33">
        <f t="shared" si="4"/>
        <v>96.42857142857143</v>
      </c>
      <c r="AK18" s="33">
        <f t="shared" si="5"/>
        <v>0</v>
      </c>
      <c r="AL18" s="8">
        <v>100</v>
      </c>
      <c r="AM18" s="8">
        <v>100</v>
      </c>
      <c r="AN18" s="8">
        <v>80</v>
      </c>
      <c r="AO18" s="8">
        <v>100</v>
      </c>
      <c r="AP18" s="8">
        <v>100</v>
      </c>
      <c r="AQ18" s="8">
        <v>80</v>
      </c>
      <c r="AR18" s="8">
        <v>90</v>
      </c>
      <c r="AS18" s="8">
        <v>70</v>
      </c>
      <c r="AT18" s="8">
        <v>100</v>
      </c>
      <c r="AU18" s="8">
        <v>100</v>
      </c>
      <c r="AV18" s="8">
        <v>70</v>
      </c>
      <c r="AW18" s="8">
        <v>100</v>
      </c>
      <c r="AX18" s="8">
        <v>100</v>
      </c>
      <c r="AY18" s="36">
        <f t="shared" si="6"/>
        <v>91.53846153846153</v>
      </c>
      <c r="AZ18" s="46">
        <v>100</v>
      </c>
      <c r="BA18" s="8">
        <v>90</v>
      </c>
      <c r="BB18" s="36">
        <f t="shared" si="7"/>
        <v>95</v>
      </c>
      <c r="BC18" s="46">
        <v>0</v>
      </c>
      <c r="BD18" s="46">
        <v>0</v>
      </c>
      <c r="BE18" s="46">
        <v>0</v>
      </c>
      <c r="BF18" s="46">
        <v>0</v>
      </c>
      <c r="BG18" s="46">
        <v>0</v>
      </c>
      <c r="BH18" s="46">
        <v>0</v>
      </c>
      <c r="BI18" s="36">
        <f t="shared" si="8"/>
        <v>0</v>
      </c>
      <c r="BJ18" s="8">
        <v>1</v>
      </c>
      <c r="BK18" s="8">
        <v>1</v>
      </c>
      <c r="BL18" s="8">
        <v>1</v>
      </c>
      <c r="BM18" s="34">
        <f t="shared" si="9"/>
        <v>3</v>
      </c>
      <c r="BN18" s="47">
        <f t="shared" si="10"/>
        <v>63.17948717948718</v>
      </c>
      <c r="BO18" s="47">
        <f t="shared" si="11"/>
        <v>0</v>
      </c>
      <c r="BP18" s="48">
        <v>30</v>
      </c>
      <c r="BQ18" s="48">
        <v>30</v>
      </c>
      <c r="BR18" s="48">
        <v>50</v>
      </c>
      <c r="BS18" s="48">
        <v>50</v>
      </c>
      <c r="BT18" s="48">
        <v>50</v>
      </c>
      <c r="BU18" s="48">
        <v>70</v>
      </c>
      <c r="BV18" s="36">
        <f t="shared" si="16"/>
        <v>46.666666666666664</v>
      </c>
      <c r="BW18" s="39">
        <v>78</v>
      </c>
      <c r="BX18" s="39">
        <f t="shared" si="17"/>
        <v>0</v>
      </c>
    </row>
    <row r="19" spans="1:76" ht="12.75" customHeight="1">
      <c r="A19" s="49">
        <v>13</v>
      </c>
      <c r="B19" s="27" t="s">
        <v>52</v>
      </c>
      <c r="C19" s="28" t="s">
        <v>57</v>
      </c>
      <c r="D19" s="29">
        <v>1</v>
      </c>
      <c r="E19" s="29">
        <v>1</v>
      </c>
      <c r="F19" s="29">
        <v>1</v>
      </c>
      <c r="G19" s="29">
        <v>1</v>
      </c>
      <c r="H19" s="29">
        <v>1</v>
      </c>
      <c r="I19" s="29">
        <v>1</v>
      </c>
      <c r="J19" s="29">
        <v>1</v>
      </c>
      <c r="K19" s="29">
        <v>1</v>
      </c>
      <c r="L19" s="32">
        <v>1</v>
      </c>
      <c r="M19" s="32">
        <v>1</v>
      </c>
      <c r="N19" s="32">
        <v>1</v>
      </c>
      <c r="O19" s="32">
        <v>1</v>
      </c>
      <c r="P19" s="32">
        <v>1</v>
      </c>
      <c r="Q19" s="32">
        <v>1</v>
      </c>
      <c r="R19" s="32">
        <v>1</v>
      </c>
      <c r="S19" s="32">
        <v>1</v>
      </c>
      <c r="T19" s="32">
        <v>1</v>
      </c>
      <c r="U19" s="32">
        <v>1</v>
      </c>
      <c r="V19" s="32">
        <v>1</v>
      </c>
      <c r="W19" s="32">
        <v>1</v>
      </c>
      <c r="X19" s="32">
        <v>1</v>
      </c>
      <c r="Y19" s="32">
        <v>1</v>
      </c>
      <c r="Z19" s="32">
        <v>1</v>
      </c>
      <c r="AA19" s="32">
        <v>1</v>
      </c>
      <c r="AB19" s="32">
        <v>1</v>
      </c>
      <c r="AC19" s="32">
        <v>1</v>
      </c>
      <c r="AD19" s="32">
        <v>1</v>
      </c>
      <c r="AE19" s="30">
        <v>1</v>
      </c>
      <c r="AF19" s="33">
        <f t="shared" si="0"/>
        <v>28</v>
      </c>
      <c r="AG19" s="33">
        <f t="shared" si="1"/>
        <v>0</v>
      </c>
      <c r="AH19" s="33">
        <f t="shared" si="2"/>
        <v>0</v>
      </c>
      <c r="AI19" s="34">
        <f t="shared" si="3"/>
        <v>0</v>
      </c>
      <c r="AJ19" s="33">
        <f t="shared" si="4"/>
        <v>100</v>
      </c>
      <c r="AK19" s="33">
        <f t="shared" si="5"/>
        <v>0</v>
      </c>
      <c r="AL19" s="35">
        <v>100</v>
      </c>
      <c r="AM19" s="35">
        <v>100</v>
      </c>
      <c r="AN19" s="35">
        <v>80</v>
      </c>
      <c r="AO19" s="35">
        <v>100</v>
      </c>
      <c r="AP19" s="35">
        <v>100</v>
      </c>
      <c r="AQ19" s="35">
        <v>80</v>
      </c>
      <c r="AR19" s="35">
        <v>85</v>
      </c>
      <c r="AS19" s="35">
        <v>50</v>
      </c>
      <c r="AT19" s="35">
        <v>100</v>
      </c>
      <c r="AU19" s="35">
        <v>100</v>
      </c>
      <c r="AV19" s="35">
        <v>120</v>
      </c>
      <c r="AW19" s="35">
        <v>100</v>
      </c>
      <c r="AX19" s="35">
        <v>100</v>
      </c>
      <c r="AY19" s="36">
        <f t="shared" si="6"/>
        <v>93.46153846153847</v>
      </c>
      <c r="AZ19" s="35">
        <v>100</v>
      </c>
      <c r="BA19" s="35">
        <v>85</v>
      </c>
      <c r="BB19" s="36">
        <f t="shared" si="7"/>
        <v>92.5</v>
      </c>
      <c r="BC19" s="35">
        <v>0</v>
      </c>
      <c r="BD19" s="35">
        <v>0</v>
      </c>
      <c r="BE19" s="35">
        <v>0</v>
      </c>
      <c r="BF19" s="35">
        <v>0</v>
      </c>
      <c r="BG19" s="35">
        <v>0</v>
      </c>
      <c r="BH19" s="35">
        <v>0</v>
      </c>
      <c r="BI19" s="36">
        <f t="shared" si="8"/>
        <v>0</v>
      </c>
      <c r="BJ19" s="35">
        <v>1</v>
      </c>
      <c r="BK19" s="35">
        <v>0</v>
      </c>
      <c r="BL19" s="35">
        <v>0</v>
      </c>
      <c r="BM19" s="34">
        <f t="shared" si="9"/>
        <v>1</v>
      </c>
      <c r="BN19" s="37">
        <f t="shared" si="10"/>
        <v>62.98717948717948</v>
      </c>
      <c r="BO19" s="37">
        <f t="shared" si="11"/>
        <v>0</v>
      </c>
      <c r="BP19" s="38">
        <v>50</v>
      </c>
      <c r="BQ19" s="38">
        <v>50</v>
      </c>
      <c r="BR19" s="38">
        <v>70</v>
      </c>
      <c r="BS19" s="38">
        <v>50</v>
      </c>
      <c r="BT19" s="38">
        <v>50</v>
      </c>
      <c r="BU19" s="38">
        <v>100</v>
      </c>
      <c r="BV19" s="36">
        <f t="shared" si="16"/>
        <v>61.666666666666664</v>
      </c>
      <c r="BW19" s="39">
        <v>83</v>
      </c>
      <c r="BX19" s="39">
        <f t="shared" si="17"/>
        <v>0</v>
      </c>
    </row>
    <row r="20" spans="1:76" ht="12.75" customHeight="1">
      <c r="A20" s="40">
        <v>14</v>
      </c>
      <c r="B20" s="41" t="s">
        <v>58</v>
      </c>
      <c r="C20" s="42" t="s">
        <v>59</v>
      </c>
      <c r="D20" s="43">
        <v>1</v>
      </c>
      <c r="E20" s="43">
        <v>1</v>
      </c>
      <c r="F20" s="43">
        <v>1</v>
      </c>
      <c r="G20" s="43">
        <v>1</v>
      </c>
      <c r="H20" s="43">
        <v>1</v>
      </c>
      <c r="I20" s="43">
        <v>1</v>
      </c>
      <c r="J20" s="45">
        <v>0</v>
      </c>
      <c r="K20" s="50">
        <v>0.5</v>
      </c>
      <c r="L20" s="44">
        <v>1</v>
      </c>
      <c r="M20" s="44">
        <v>1</v>
      </c>
      <c r="N20" s="44">
        <v>1</v>
      </c>
      <c r="O20" s="50">
        <v>1</v>
      </c>
      <c r="P20" s="50">
        <v>1</v>
      </c>
      <c r="Q20" s="45">
        <v>0</v>
      </c>
      <c r="R20" s="50">
        <v>0.5</v>
      </c>
      <c r="S20" s="44">
        <v>1</v>
      </c>
      <c r="T20" s="50">
        <v>1</v>
      </c>
      <c r="U20" s="45">
        <v>0</v>
      </c>
      <c r="V20" s="44">
        <v>1</v>
      </c>
      <c r="W20" s="45">
        <v>0</v>
      </c>
      <c r="X20" s="44">
        <v>1</v>
      </c>
      <c r="Y20" s="44">
        <v>1</v>
      </c>
      <c r="Z20" s="44">
        <v>1</v>
      </c>
      <c r="AA20" s="44">
        <v>1</v>
      </c>
      <c r="AB20" s="45">
        <v>0</v>
      </c>
      <c r="AC20" s="44">
        <v>1</v>
      </c>
      <c r="AD20" s="44">
        <v>1</v>
      </c>
      <c r="AE20" s="44">
        <v>1</v>
      </c>
      <c r="AF20" s="33">
        <f t="shared" si="0"/>
        <v>23</v>
      </c>
      <c r="AG20" s="33">
        <f t="shared" si="1"/>
        <v>2</v>
      </c>
      <c r="AH20" s="33">
        <f t="shared" si="2"/>
        <v>5</v>
      </c>
      <c r="AI20" s="34">
        <f t="shared" si="3"/>
        <v>6</v>
      </c>
      <c r="AJ20" s="33">
        <f t="shared" si="4"/>
        <v>82.14285714285714</v>
      </c>
      <c r="AK20" s="33">
        <f t="shared" si="5"/>
        <v>0</v>
      </c>
      <c r="AL20" s="8">
        <v>100</v>
      </c>
      <c r="AM20" s="8">
        <v>100</v>
      </c>
      <c r="AN20" s="8">
        <v>80</v>
      </c>
      <c r="AO20" s="8">
        <v>100</v>
      </c>
      <c r="AP20" s="8">
        <v>100</v>
      </c>
      <c r="AQ20" s="8">
        <v>80</v>
      </c>
      <c r="AR20" s="8">
        <v>100</v>
      </c>
      <c r="AS20" s="8">
        <v>100</v>
      </c>
      <c r="AT20" s="8">
        <v>100</v>
      </c>
      <c r="AU20" s="8">
        <v>100</v>
      </c>
      <c r="AV20" s="8">
        <v>70</v>
      </c>
      <c r="AW20" s="8">
        <v>100</v>
      </c>
      <c r="AX20" s="8">
        <v>100</v>
      </c>
      <c r="AY20" s="36">
        <f t="shared" si="6"/>
        <v>94.61538461538461</v>
      </c>
      <c r="AZ20" s="46">
        <v>100</v>
      </c>
      <c r="BA20" s="8">
        <v>100</v>
      </c>
      <c r="BB20" s="36">
        <f t="shared" si="7"/>
        <v>100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36">
        <f t="shared" si="8"/>
        <v>0</v>
      </c>
      <c r="BJ20" s="8">
        <v>0</v>
      </c>
      <c r="BK20" s="8">
        <v>0</v>
      </c>
      <c r="BL20" s="8">
        <v>0</v>
      </c>
      <c r="BM20" s="34">
        <f t="shared" si="9"/>
        <v>0</v>
      </c>
      <c r="BN20" s="47">
        <f t="shared" si="10"/>
        <v>58.871794871794876</v>
      </c>
      <c r="BO20" s="47">
        <f t="shared" si="11"/>
        <v>0</v>
      </c>
      <c r="BP20" s="48">
        <v>100</v>
      </c>
      <c r="BQ20" s="48">
        <v>100</v>
      </c>
      <c r="BR20" s="48">
        <v>70</v>
      </c>
      <c r="BS20" s="48">
        <v>50</v>
      </c>
      <c r="BT20" s="48">
        <v>50</v>
      </c>
      <c r="BU20" s="48">
        <v>50</v>
      </c>
      <c r="BV20" s="36">
        <f t="shared" si="16"/>
        <v>70</v>
      </c>
      <c r="BW20" s="39">
        <v>82</v>
      </c>
      <c r="BX20" s="39">
        <f t="shared" si="17"/>
        <v>0</v>
      </c>
    </row>
    <row r="21" spans="1:76" ht="12.75" customHeight="1">
      <c r="A21" s="49">
        <v>15</v>
      </c>
      <c r="B21" s="27" t="s">
        <v>58</v>
      </c>
      <c r="C21" s="28" t="s">
        <v>60</v>
      </c>
      <c r="D21" s="29">
        <v>1</v>
      </c>
      <c r="E21" s="29">
        <v>1</v>
      </c>
      <c r="F21" s="29">
        <v>1</v>
      </c>
      <c r="G21" s="30">
        <v>1</v>
      </c>
      <c r="H21" s="29">
        <v>1</v>
      </c>
      <c r="I21" s="29">
        <v>1</v>
      </c>
      <c r="J21" s="29">
        <v>1</v>
      </c>
      <c r="K21" s="29">
        <v>1</v>
      </c>
      <c r="L21" s="32">
        <v>1</v>
      </c>
      <c r="M21" s="32">
        <v>1</v>
      </c>
      <c r="N21" s="30">
        <v>1</v>
      </c>
      <c r="O21" s="32">
        <v>1</v>
      </c>
      <c r="P21" s="32">
        <v>1</v>
      </c>
      <c r="Q21" s="32">
        <v>1</v>
      </c>
      <c r="R21" s="31">
        <v>0</v>
      </c>
      <c r="S21" s="32">
        <v>1</v>
      </c>
      <c r="T21" s="32">
        <v>1</v>
      </c>
      <c r="U21" s="32">
        <v>1</v>
      </c>
      <c r="V21" s="32">
        <v>1</v>
      </c>
      <c r="W21" s="32">
        <v>1</v>
      </c>
      <c r="X21" s="32">
        <v>1</v>
      </c>
      <c r="Y21" s="32">
        <v>1</v>
      </c>
      <c r="Z21" s="31">
        <v>0</v>
      </c>
      <c r="AA21" s="32">
        <v>1</v>
      </c>
      <c r="AB21" s="32">
        <v>1</v>
      </c>
      <c r="AC21" s="32">
        <v>1</v>
      </c>
      <c r="AD21" s="30">
        <v>0.5</v>
      </c>
      <c r="AE21" s="32">
        <v>1</v>
      </c>
      <c r="AF21" s="33">
        <f t="shared" si="0"/>
        <v>26</v>
      </c>
      <c r="AG21" s="33">
        <f t="shared" si="1"/>
        <v>1</v>
      </c>
      <c r="AH21" s="33">
        <f t="shared" si="2"/>
        <v>2</v>
      </c>
      <c r="AI21" s="34">
        <f t="shared" si="3"/>
        <v>2.5</v>
      </c>
      <c r="AJ21" s="33">
        <f t="shared" si="4"/>
        <v>92.85714285714286</v>
      </c>
      <c r="AK21" s="33">
        <f t="shared" si="5"/>
        <v>0</v>
      </c>
      <c r="AL21" s="35">
        <v>100</v>
      </c>
      <c r="AM21" s="35">
        <v>100</v>
      </c>
      <c r="AN21" s="35">
        <v>80</v>
      </c>
      <c r="AO21" s="35">
        <v>100</v>
      </c>
      <c r="AP21" s="35">
        <v>100</v>
      </c>
      <c r="AQ21" s="35">
        <v>80</v>
      </c>
      <c r="AR21" s="35">
        <v>100</v>
      </c>
      <c r="AS21" s="35">
        <v>100</v>
      </c>
      <c r="AT21" s="35">
        <v>100</v>
      </c>
      <c r="AU21" s="35">
        <v>100</v>
      </c>
      <c r="AV21" s="35">
        <v>70</v>
      </c>
      <c r="AW21" s="35">
        <v>100</v>
      </c>
      <c r="AX21" s="35">
        <v>100</v>
      </c>
      <c r="AY21" s="36">
        <f t="shared" si="6"/>
        <v>94.61538461538461</v>
      </c>
      <c r="AZ21" s="35">
        <v>100</v>
      </c>
      <c r="BA21" s="35">
        <v>100</v>
      </c>
      <c r="BB21" s="36">
        <f t="shared" si="7"/>
        <v>100</v>
      </c>
      <c r="BC21" s="35">
        <v>0</v>
      </c>
      <c r="BD21" s="35">
        <v>0</v>
      </c>
      <c r="BE21" s="35">
        <v>0</v>
      </c>
      <c r="BF21" s="35">
        <v>0</v>
      </c>
      <c r="BG21" s="35">
        <v>0</v>
      </c>
      <c r="BH21" s="35">
        <v>0</v>
      </c>
      <c r="BI21" s="36">
        <f t="shared" si="8"/>
        <v>0</v>
      </c>
      <c r="BJ21" s="35">
        <v>1</v>
      </c>
      <c r="BK21" s="35">
        <v>1</v>
      </c>
      <c r="BL21" s="35">
        <v>0</v>
      </c>
      <c r="BM21" s="34">
        <f t="shared" si="9"/>
        <v>2</v>
      </c>
      <c r="BN21" s="37">
        <f t="shared" si="10"/>
        <v>64.37179487179488</v>
      </c>
      <c r="BO21" s="37">
        <f t="shared" si="11"/>
        <v>0</v>
      </c>
      <c r="BP21" s="38">
        <v>100</v>
      </c>
      <c r="BQ21" s="38">
        <v>100</v>
      </c>
      <c r="BR21" s="38">
        <v>70</v>
      </c>
      <c r="BS21" s="38">
        <v>50</v>
      </c>
      <c r="BT21" s="38">
        <v>50</v>
      </c>
      <c r="BU21" s="38">
        <v>50</v>
      </c>
      <c r="BV21" s="36">
        <f t="shared" si="16"/>
        <v>70</v>
      </c>
      <c r="BW21" s="39">
        <v>87</v>
      </c>
      <c r="BX21" s="39">
        <f t="shared" si="17"/>
        <v>0</v>
      </c>
    </row>
    <row r="22" spans="1:76" ht="12.75" customHeight="1">
      <c r="A22" s="40">
        <v>16</v>
      </c>
      <c r="B22" s="41" t="s">
        <v>58</v>
      </c>
      <c r="C22" s="42" t="s">
        <v>61</v>
      </c>
      <c r="D22" s="43">
        <v>1</v>
      </c>
      <c r="E22" s="43">
        <v>1</v>
      </c>
      <c r="F22" s="43">
        <v>1</v>
      </c>
      <c r="G22" s="43">
        <v>1</v>
      </c>
      <c r="H22" s="43">
        <v>1</v>
      </c>
      <c r="I22" s="43">
        <v>1</v>
      </c>
      <c r="J22" s="43">
        <v>1</v>
      </c>
      <c r="K22" s="43">
        <v>1</v>
      </c>
      <c r="L22" s="44">
        <v>1</v>
      </c>
      <c r="M22" s="44">
        <v>1</v>
      </c>
      <c r="N22" s="44">
        <v>1</v>
      </c>
      <c r="O22" s="44">
        <v>1</v>
      </c>
      <c r="P22" s="44">
        <v>1</v>
      </c>
      <c r="Q22" s="44">
        <v>1</v>
      </c>
      <c r="R22" s="44">
        <v>1</v>
      </c>
      <c r="S22" s="44">
        <v>1</v>
      </c>
      <c r="T22" s="44">
        <v>1</v>
      </c>
      <c r="U22" s="44">
        <v>1</v>
      </c>
      <c r="V22" s="44">
        <v>1</v>
      </c>
      <c r="W22" s="44">
        <v>1</v>
      </c>
      <c r="X22" s="44">
        <v>1</v>
      </c>
      <c r="Y22" s="44">
        <v>1</v>
      </c>
      <c r="Z22" s="44">
        <v>1</v>
      </c>
      <c r="AA22" s="44">
        <v>1</v>
      </c>
      <c r="AB22" s="44">
        <v>1</v>
      </c>
      <c r="AC22" s="44">
        <v>1</v>
      </c>
      <c r="AD22" s="44">
        <v>1</v>
      </c>
      <c r="AE22" s="50">
        <v>1</v>
      </c>
      <c r="AF22" s="33">
        <f t="shared" si="0"/>
        <v>28</v>
      </c>
      <c r="AG22" s="33">
        <f t="shared" si="1"/>
        <v>0</v>
      </c>
      <c r="AH22" s="33">
        <f t="shared" si="2"/>
        <v>0</v>
      </c>
      <c r="AI22" s="34">
        <f t="shared" si="3"/>
        <v>0</v>
      </c>
      <c r="AJ22" s="33">
        <f t="shared" si="4"/>
        <v>100</v>
      </c>
      <c r="AK22" s="33">
        <f t="shared" si="5"/>
        <v>0</v>
      </c>
      <c r="AL22" s="8">
        <v>100</v>
      </c>
      <c r="AM22" s="8">
        <v>100</v>
      </c>
      <c r="AN22" s="8">
        <v>80</v>
      </c>
      <c r="AO22" s="8">
        <v>100</v>
      </c>
      <c r="AP22" s="8">
        <v>100</v>
      </c>
      <c r="AQ22" s="8">
        <v>80</v>
      </c>
      <c r="AR22" s="8">
        <v>90</v>
      </c>
      <c r="AS22" s="8">
        <v>70</v>
      </c>
      <c r="AT22" s="8">
        <v>100</v>
      </c>
      <c r="AU22" s="8">
        <v>100</v>
      </c>
      <c r="AV22" s="8">
        <v>70</v>
      </c>
      <c r="AW22" s="8">
        <v>100</v>
      </c>
      <c r="AX22" s="8">
        <v>100</v>
      </c>
      <c r="AY22" s="36">
        <f t="shared" si="6"/>
        <v>91.53846153846153</v>
      </c>
      <c r="AZ22" s="46">
        <v>100</v>
      </c>
      <c r="BA22" s="8">
        <v>90</v>
      </c>
      <c r="BB22" s="36">
        <f t="shared" si="7"/>
        <v>95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>
        <v>0</v>
      </c>
      <c r="BI22" s="36">
        <f t="shared" si="8"/>
        <v>0</v>
      </c>
      <c r="BJ22" s="8">
        <v>1</v>
      </c>
      <c r="BK22" s="8">
        <v>0</v>
      </c>
      <c r="BL22" s="8">
        <v>1</v>
      </c>
      <c r="BM22" s="34">
        <f t="shared" si="9"/>
        <v>2</v>
      </c>
      <c r="BN22" s="47">
        <f t="shared" si="10"/>
        <v>64.17948717948718</v>
      </c>
      <c r="BO22" s="47">
        <f t="shared" si="11"/>
        <v>0</v>
      </c>
      <c r="BP22" s="48">
        <v>30</v>
      </c>
      <c r="BQ22" s="48">
        <v>30</v>
      </c>
      <c r="BR22" s="48">
        <v>50</v>
      </c>
      <c r="BS22" s="48">
        <v>50</v>
      </c>
      <c r="BT22" s="48">
        <v>50</v>
      </c>
      <c r="BU22" s="48">
        <v>70</v>
      </c>
      <c r="BV22" s="36">
        <f t="shared" si="16"/>
        <v>46.666666666666664</v>
      </c>
      <c r="BW22" s="39">
        <v>79</v>
      </c>
      <c r="BX22" s="39">
        <f t="shared" si="17"/>
        <v>0</v>
      </c>
    </row>
    <row r="23" spans="1:76" ht="12.75" customHeight="1">
      <c r="A23" s="49">
        <v>17</v>
      </c>
      <c r="B23" s="27" t="s">
        <v>58</v>
      </c>
      <c r="C23" s="28" t="s">
        <v>62</v>
      </c>
      <c r="D23" s="29">
        <v>1</v>
      </c>
      <c r="E23" s="29">
        <v>1</v>
      </c>
      <c r="F23" s="29">
        <v>1</v>
      </c>
      <c r="G23" s="29">
        <v>1</v>
      </c>
      <c r="H23" s="29">
        <v>1</v>
      </c>
      <c r="I23" s="29">
        <v>1</v>
      </c>
      <c r="J23" s="29">
        <v>1</v>
      </c>
      <c r="K23" s="29">
        <v>1</v>
      </c>
      <c r="L23" s="32">
        <v>1</v>
      </c>
      <c r="M23" s="32">
        <v>1</v>
      </c>
      <c r="N23" s="32">
        <v>1</v>
      </c>
      <c r="O23" s="32">
        <v>1</v>
      </c>
      <c r="P23" s="32">
        <v>1</v>
      </c>
      <c r="Q23" s="32">
        <v>1</v>
      </c>
      <c r="R23" s="31">
        <v>0</v>
      </c>
      <c r="S23" s="32">
        <v>1</v>
      </c>
      <c r="T23" s="32">
        <v>1</v>
      </c>
      <c r="U23" s="32">
        <v>1</v>
      </c>
      <c r="V23" s="32">
        <v>1</v>
      </c>
      <c r="W23" s="32">
        <v>1</v>
      </c>
      <c r="X23" s="32">
        <v>1</v>
      </c>
      <c r="Y23" s="32">
        <v>1</v>
      </c>
      <c r="Z23" s="32">
        <v>1</v>
      </c>
      <c r="AA23" s="32">
        <v>1</v>
      </c>
      <c r="AB23" s="32">
        <v>1</v>
      </c>
      <c r="AC23" s="32">
        <v>1</v>
      </c>
      <c r="AD23" s="30">
        <v>0.5</v>
      </c>
      <c r="AE23" s="31">
        <v>0</v>
      </c>
      <c r="AF23" s="33">
        <f t="shared" si="0"/>
        <v>26</v>
      </c>
      <c r="AG23" s="33">
        <f t="shared" si="1"/>
        <v>1</v>
      </c>
      <c r="AH23" s="33">
        <f t="shared" si="2"/>
        <v>2</v>
      </c>
      <c r="AI23" s="34">
        <f t="shared" si="3"/>
        <v>2.5</v>
      </c>
      <c r="AJ23" s="33">
        <f t="shared" si="4"/>
        <v>92.85714285714286</v>
      </c>
      <c r="AK23" s="33">
        <f t="shared" si="5"/>
        <v>0</v>
      </c>
      <c r="AL23" s="35">
        <v>100</v>
      </c>
      <c r="AM23" s="35">
        <v>100</v>
      </c>
      <c r="AN23" s="35">
        <v>80</v>
      </c>
      <c r="AO23" s="35">
        <v>100</v>
      </c>
      <c r="AP23" s="35">
        <v>100</v>
      </c>
      <c r="AQ23" s="35">
        <v>80</v>
      </c>
      <c r="AR23" s="35">
        <v>90</v>
      </c>
      <c r="AS23" s="35">
        <v>70</v>
      </c>
      <c r="AT23" s="35">
        <v>100</v>
      </c>
      <c r="AU23" s="35">
        <v>100</v>
      </c>
      <c r="AV23" s="35">
        <v>70</v>
      </c>
      <c r="AW23" s="35">
        <v>100</v>
      </c>
      <c r="AX23" s="35">
        <v>100</v>
      </c>
      <c r="AY23" s="36">
        <f t="shared" si="6"/>
        <v>91.53846153846153</v>
      </c>
      <c r="AZ23" s="35">
        <v>100</v>
      </c>
      <c r="BA23" s="35">
        <v>90</v>
      </c>
      <c r="BB23" s="36">
        <f t="shared" si="7"/>
        <v>95</v>
      </c>
      <c r="BC23" s="35">
        <v>0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6">
        <f t="shared" si="8"/>
        <v>0</v>
      </c>
      <c r="BJ23" s="35">
        <v>1</v>
      </c>
      <c r="BK23" s="35">
        <v>1</v>
      </c>
      <c r="BL23" s="35">
        <v>1</v>
      </c>
      <c r="BM23" s="34">
        <f t="shared" si="9"/>
        <v>3</v>
      </c>
      <c r="BN23" s="37">
        <f t="shared" si="10"/>
        <v>62.67948717948718</v>
      </c>
      <c r="BO23" s="37">
        <f t="shared" si="11"/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6">
        <f t="shared" si="16"/>
        <v>0</v>
      </c>
      <c r="BW23" s="39">
        <v>78</v>
      </c>
      <c r="BX23" s="39">
        <f t="shared" si="17"/>
        <v>0</v>
      </c>
    </row>
    <row r="24" spans="1:76" ht="12.75" customHeight="1">
      <c r="A24" s="40">
        <v>18</v>
      </c>
      <c r="B24" s="41" t="s">
        <v>58</v>
      </c>
      <c r="C24" s="42" t="s">
        <v>63</v>
      </c>
      <c r="D24" s="43">
        <v>1</v>
      </c>
      <c r="E24" s="43">
        <v>1</v>
      </c>
      <c r="F24" s="43">
        <v>1</v>
      </c>
      <c r="G24" s="45">
        <v>0</v>
      </c>
      <c r="H24" s="43">
        <v>1</v>
      </c>
      <c r="I24" s="43">
        <v>1</v>
      </c>
      <c r="J24" s="43">
        <v>1</v>
      </c>
      <c r="K24" s="43">
        <v>1</v>
      </c>
      <c r="L24" s="44">
        <v>1</v>
      </c>
      <c r="M24" s="44">
        <v>1</v>
      </c>
      <c r="N24" s="44">
        <v>1</v>
      </c>
      <c r="O24" s="44">
        <v>1</v>
      </c>
      <c r="P24" s="44">
        <v>1</v>
      </c>
      <c r="Q24" s="45">
        <v>0</v>
      </c>
      <c r="R24" s="45">
        <v>0</v>
      </c>
      <c r="S24" s="44">
        <v>1</v>
      </c>
      <c r="T24" s="45">
        <v>0</v>
      </c>
      <c r="U24" s="44">
        <v>1</v>
      </c>
      <c r="V24" s="44">
        <v>1</v>
      </c>
      <c r="W24" s="44">
        <v>1</v>
      </c>
      <c r="X24" s="45">
        <v>0</v>
      </c>
      <c r="Y24" s="44">
        <v>1</v>
      </c>
      <c r="Z24" s="45">
        <v>0</v>
      </c>
      <c r="AA24" s="44">
        <v>1</v>
      </c>
      <c r="AB24" s="45">
        <v>0</v>
      </c>
      <c r="AC24" s="44">
        <v>1</v>
      </c>
      <c r="AD24" s="50">
        <v>0.5</v>
      </c>
      <c r="AE24" s="44">
        <v>1</v>
      </c>
      <c r="AF24" s="33">
        <f t="shared" si="0"/>
        <v>21</v>
      </c>
      <c r="AG24" s="33">
        <f t="shared" si="1"/>
        <v>1</v>
      </c>
      <c r="AH24" s="33">
        <f t="shared" si="2"/>
        <v>7</v>
      </c>
      <c r="AI24" s="34">
        <f t="shared" si="3"/>
        <v>7.5</v>
      </c>
      <c r="AJ24" s="33">
        <f t="shared" si="4"/>
        <v>75</v>
      </c>
      <c r="AK24" s="33">
        <f t="shared" si="5"/>
        <v>0</v>
      </c>
      <c r="AL24" s="8">
        <v>100</v>
      </c>
      <c r="AM24" s="8">
        <v>100</v>
      </c>
      <c r="AN24" s="8">
        <v>80</v>
      </c>
      <c r="AO24" s="8">
        <v>100</v>
      </c>
      <c r="AP24" s="8">
        <v>100</v>
      </c>
      <c r="AQ24" s="8">
        <v>80</v>
      </c>
      <c r="AR24" s="8">
        <v>100</v>
      </c>
      <c r="AS24" s="8">
        <v>100</v>
      </c>
      <c r="AT24" s="8">
        <v>100</v>
      </c>
      <c r="AU24" s="8">
        <v>100</v>
      </c>
      <c r="AV24" s="8">
        <v>70</v>
      </c>
      <c r="AW24" s="8">
        <v>100</v>
      </c>
      <c r="AX24" s="8">
        <v>100</v>
      </c>
      <c r="AY24" s="36">
        <f t="shared" si="6"/>
        <v>94.61538461538461</v>
      </c>
      <c r="AZ24" s="46">
        <v>100</v>
      </c>
      <c r="BA24" s="8">
        <v>100</v>
      </c>
      <c r="BB24" s="36">
        <f t="shared" si="7"/>
        <v>100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36">
        <f t="shared" si="8"/>
        <v>0</v>
      </c>
      <c r="BJ24" s="8">
        <v>1</v>
      </c>
      <c r="BK24" s="8">
        <v>0</v>
      </c>
      <c r="BL24" s="8">
        <v>0</v>
      </c>
      <c r="BM24" s="34">
        <f t="shared" si="9"/>
        <v>1</v>
      </c>
      <c r="BN24" s="47">
        <f t="shared" si="10"/>
        <v>58.371794871794876</v>
      </c>
      <c r="BO24" s="47">
        <f t="shared" si="11"/>
        <v>0</v>
      </c>
      <c r="BP24" s="48">
        <v>100</v>
      </c>
      <c r="BQ24" s="48">
        <v>100</v>
      </c>
      <c r="BR24" s="48">
        <v>70</v>
      </c>
      <c r="BS24" s="48">
        <v>50</v>
      </c>
      <c r="BT24" s="48">
        <v>50</v>
      </c>
      <c r="BU24" s="48">
        <v>50</v>
      </c>
      <c r="BV24" s="36">
        <f t="shared" si="16"/>
        <v>70</v>
      </c>
      <c r="BW24" s="39">
        <v>81</v>
      </c>
      <c r="BX24" s="39">
        <f t="shared" si="17"/>
        <v>0</v>
      </c>
    </row>
    <row r="25" spans="1:75" ht="14.25" customHeight="1">
      <c r="A25" s="53"/>
      <c r="B25" s="54"/>
      <c r="C25" s="55" t="s">
        <v>64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7">
        <f>AVERAGE(AF7:AF24)</f>
        <v>24.833333333333332</v>
      </c>
      <c r="AG25" s="57">
        <f>AVERAGE(AG7:AG24)</f>
        <v>1.7222222222222223</v>
      </c>
      <c r="AH25" s="57">
        <f>AVERAGE(AH7:AH24)</f>
        <v>3.1666666666666665</v>
      </c>
      <c r="AI25" s="57">
        <f>AVERAGE(AI7:AI24)</f>
        <v>4.027777777777778</v>
      </c>
      <c r="AJ25" s="57">
        <f>AVERAGE(AJ7:AJ24)</f>
        <v>88.6904761904762</v>
      </c>
      <c r="AK25" s="57"/>
      <c r="AL25" s="58">
        <f>AVERAGE(AL7:AL24)</f>
        <v>100</v>
      </c>
      <c r="AM25" s="58">
        <f>AVERAGE(AM7:AM24)</f>
        <v>100</v>
      </c>
      <c r="AN25" s="58">
        <f>AVERAGE(AN7:AN24)</f>
        <v>80</v>
      </c>
      <c r="AO25" s="58">
        <f>AVERAGE(AO7:AO24)</f>
        <v>100</v>
      </c>
      <c r="AP25" s="58">
        <f>AVERAGE(AP7:AP24)</f>
        <v>100</v>
      </c>
      <c r="AQ25" s="58">
        <f>AVERAGE(AQ7:AQ24)</f>
        <v>71.11111111111111</v>
      </c>
      <c r="AR25" s="58">
        <f>AVERAGE(AR7:AR24)</f>
        <v>86.94444444444444</v>
      </c>
      <c r="AS25" s="58"/>
      <c r="AT25" s="58"/>
      <c r="AU25" s="58"/>
      <c r="AV25" s="58"/>
      <c r="AW25" s="58"/>
      <c r="AX25" s="58">
        <f>AVERAGE(AX7:AX24)</f>
        <v>100</v>
      </c>
      <c r="AY25" s="59">
        <f>AVERAGE(AY7:AY24)</f>
        <v>89.67948717948715</v>
      </c>
      <c r="AZ25" s="59">
        <f>AVERAGE(AZ7:AZ24)</f>
        <v>100</v>
      </c>
      <c r="BA25" s="59">
        <f>AVERAGE(BA7:BA24)</f>
        <v>86.94444444444444</v>
      </c>
      <c r="BB25" s="59">
        <f>AVERAGE(BB7:BB24)</f>
        <v>93.47222222222223</v>
      </c>
      <c r="BC25" s="58">
        <f>AVERAGE(BC7:BC24)</f>
        <v>11.666666666666666</v>
      </c>
      <c r="BD25" s="58">
        <f>AVERAGE(BD7:BD24)</f>
        <v>11.666666666666666</v>
      </c>
      <c r="BE25" s="58">
        <f>AVERAGE(BE7:BE24)</f>
        <v>11.666666666666666</v>
      </c>
      <c r="BF25" s="58">
        <f>AVERAGE(BF7:BF24)</f>
        <v>8.333333333333334</v>
      </c>
      <c r="BG25" s="58">
        <f>AVERAGE(BG7:BG24)</f>
        <v>11.666666666666666</v>
      </c>
      <c r="BH25" s="58">
        <f>AVERAGE(BH7:BH24)</f>
        <v>11.666666666666666</v>
      </c>
      <c r="BI25" s="59">
        <f>AVERAGE(BI7:BI24)</f>
        <v>11.11111111111111</v>
      </c>
      <c r="BJ25" s="58">
        <f>AVERAGE(BJ7:BJ24)</f>
        <v>0.9444444444444444</v>
      </c>
      <c r="BK25" s="58"/>
      <c r="BL25" s="58"/>
      <c r="BM25" s="57">
        <f>AVERAGE(BM7:BM24)</f>
        <v>1.5833333333333333</v>
      </c>
      <c r="BN25" s="60">
        <f>AVERAGE(BN7:BN24)</f>
        <v>62.30982905982906</v>
      </c>
      <c r="BO25" s="60">
        <f t="shared" si="11"/>
        <v>0</v>
      </c>
      <c r="BP25"/>
      <c r="BQ25"/>
      <c r="BR25"/>
      <c r="BS25"/>
      <c r="BT25"/>
      <c r="BU25"/>
      <c r="BV25"/>
      <c r="BW25"/>
    </row>
    <row r="26" ht="14.25" customHeight="1">
      <c r="BO26" s="61"/>
    </row>
    <row r="27" spans="1:67" ht="14.25" customHeight="1">
      <c r="A27" s="62"/>
      <c r="B27" s="63" t="s">
        <v>65</v>
      </c>
      <c r="BO27" s="61"/>
    </row>
    <row r="28" spans="2:67" ht="14.25" customHeight="1">
      <c r="B28" s="64">
        <v>1</v>
      </c>
      <c r="C28" s="1" t="s">
        <v>66</v>
      </c>
      <c r="BO28" s="61"/>
    </row>
    <row r="29" spans="2:67" ht="14.25" customHeight="1">
      <c r="B29" s="65">
        <v>1</v>
      </c>
      <c r="C29" s="1" t="s">
        <v>67</v>
      </c>
      <c r="BO29" s="61"/>
    </row>
    <row r="30" spans="2:67" ht="14.25" customHeight="1">
      <c r="B30" s="65">
        <v>0.5</v>
      </c>
      <c r="C30" s="1" t="s">
        <v>68</v>
      </c>
      <c r="BO30" s="61"/>
    </row>
    <row r="31" spans="2:67" ht="14.25" customHeight="1">
      <c r="B31" s="66">
        <v>0</v>
      </c>
      <c r="C31" s="1" t="s">
        <v>69</v>
      </c>
      <c r="BO31" s="61"/>
    </row>
    <row r="32" ht="14.25" customHeight="1"/>
    <row r="33" ht="14.25" customHeight="1">
      <c r="B33" s="63" t="s">
        <v>70</v>
      </c>
    </row>
    <row r="34" spans="2:3" ht="14.25" customHeight="1">
      <c r="B34" s="2">
        <v>1</v>
      </c>
      <c r="C34" t="s">
        <v>71</v>
      </c>
    </row>
    <row r="35" spans="2:3" ht="14.25" customHeight="1">
      <c r="B35" s="2">
        <v>2</v>
      </c>
      <c r="C35" t="s">
        <v>72</v>
      </c>
    </row>
    <row r="36" spans="2:3" ht="14.25" customHeight="1">
      <c r="B36" s="2">
        <v>3</v>
      </c>
      <c r="C36" t="s">
        <v>73</v>
      </c>
    </row>
    <row r="37" spans="2:3" ht="14.25" customHeight="1">
      <c r="B37" s="2">
        <v>4</v>
      </c>
      <c r="C37" t="s">
        <v>74</v>
      </c>
    </row>
    <row r="38" spans="2:3" ht="14.25" customHeight="1">
      <c r="B38" s="2">
        <v>5</v>
      </c>
      <c r="C38" t="s">
        <v>75</v>
      </c>
    </row>
    <row r="39" spans="2:3" ht="14.25" customHeight="1">
      <c r="B39" s="2">
        <v>6</v>
      </c>
      <c r="C39" t="s">
        <v>76</v>
      </c>
    </row>
    <row r="40" spans="2:3" ht="14.25" customHeight="1">
      <c r="B40" s="2">
        <v>7</v>
      </c>
      <c r="C40" t="s">
        <v>77</v>
      </c>
    </row>
    <row r="41" spans="2:3" ht="14.25" customHeight="1">
      <c r="B41" s="2">
        <v>8</v>
      </c>
      <c r="C41" t="s">
        <v>78</v>
      </c>
    </row>
    <row r="42" spans="2:3" ht="14.25" customHeight="1">
      <c r="B42" s="2">
        <v>9</v>
      </c>
      <c r="C42" t="s">
        <v>79</v>
      </c>
    </row>
    <row r="43" spans="2:3" ht="14.25" customHeight="1">
      <c r="B43" s="2">
        <v>10</v>
      </c>
      <c r="C43" t="s">
        <v>80</v>
      </c>
    </row>
    <row r="44" spans="2:3" ht="14.25" customHeight="1">
      <c r="B44" s="2">
        <v>11</v>
      </c>
      <c r="C44" t="s">
        <v>81</v>
      </c>
    </row>
    <row r="45" spans="2:3" ht="14.25" customHeight="1">
      <c r="B45" s="2">
        <v>12</v>
      </c>
      <c r="C45" t="s">
        <v>82</v>
      </c>
    </row>
    <row r="46" spans="2:3" ht="14.25" customHeight="1">
      <c r="B46" s="2">
        <v>13</v>
      </c>
      <c r="C46" t="s">
        <v>83</v>
      </c>
    </row>
    <row r="47" spans="2:3" ht="14.25" customHeight="1">
      <c r="B47" s="2">
        <v>14</v>
      </c>
      <c r="C47" t="s">
        <v>84</v>
      </c>
    </row>
    <row r="48" spans="2:3" ht="14.25" customHeight="1">
      <c r="B48" s="2">
        <v>15</v>
      </c>
      <c r="C48" t="s">
        <v>85</v>
      </c>
    </row>
    <row r="49" spans="2:3" ht="14.25" customHeight="1">
      <c r="B49" s="2">
        <v>16</v>
      </c>
      <c r="C49" t="s">
        <v>86</v>
      </c>
    </row>
    <row r="50" spans="2:3" ht="14.25" customHeight="1">
      <c r="B50" s="2">
        <v>17</v>
      </c>
      <c r="C50" t="s">
        <v>87</v>
      </c>
    </row>
    <row r="51" spans="2:3" ht="14.25" customHeight="1">
      <c r="B51" s="2">
        <v>18</v>
      </c>
      <c r="C51" t="s">
        <v>88</v>
      </c>
    </row>
    <row r="52" spans="2:3" ht="14.25" customHeight="1">
      <c r="B52" s="2">
        <v>19</v>
      </c>
      <c r="C52" t="s">
        <v>89</v>
      </c>
    </row>
    <row r="53" spans="2:3" ht="14.25" customHeight="1">
      <c r="B53" s="2">
        <v>20</v>
      </c>
      <c r="C53" t="s">
        <v>90</v>
      </c>
    </row>
    <row r="54" spans="2:3" ht="14.25" customHeight="1">
      <c r="B54" s="2">
        <v>21</v>
      </c>
      <c r="C54" t="s">
        <v>91</v>
      </c>
    </row>
    <row r="55" spans="2:3" ht="14.25" customHeight="1">
      <c r="B55" s="2">
        <v>22</v>
      </c>
      <c r="C55" t="s">
        <v>92</v>
      </c>
    </row>
    <row r="56" spans="2:3" ht="14.25" customHeight="1">
      <c r="B56" s="2">
        <v>23</v>
      </c>
      <c r="C56" t="s">
        <v>93</v>
      </c>
    </row>
    <row r="57" spans="2:3" ht="14.25" customHeight="1">
      <c r="B57" s="2">
        <v>24</v>
      </c>
      <c r="C57" t="s">
        <v>94</v>
      </c>
    </row>
    <row r="58" spans="2:3" ht="14.25" customHeight="1">
      <c r="B58" s="2">
        <v>25</v>
      </c>
      <c r="C58" t="s">
        <v>95</v>
      </c>
    </row>
    <row r="59" spans="2:3" ht="14.25" customHeight="1">
      <c r="B59" s="2">
        <v>26</v>
      </c>
      <c r="C59" t="s">
        <v>96</v>
      </c>
    </row>
    <row r="60" spans="2:3" ht="14.25" customHeight="1">
      <c r="B60" s="2">
        <v>27</v>
      </c>
      <c r="C60" t="s">
        <v>97</v>
      </c>
    </row>
    <row r="61" spans="2:3" ht="14.25" customHeight="1">
      <c r="B61" s="2">
        <v>28</v>
      </c>
      <c r="C61" t="s">
        <v>98</v>
      </c>
    </row>
    <row r="62" ht="14.25" customHeight="1"/>
    <row r="63" spans="2:3" ht="12.75" customHeight="1">
      <c r="B63" s="20" t="s">
        <v>7</v>
      </c>
      <c r="C63" t="s">
        <v>99</v>
      </c>
    </row>
    <row r="64" spans="2:3" ht="12.75" customHeight="1">
      <c r="B64" s="20" t="s">
        <v>8</v>
      </c>
      <c r="C64" t="s">
        <v>100</v>
      </c>
    </row>
    <row r="65" spans="2:3" ht="12.75" customHeight="1">
      <c r="B65" s="20" t="s">
        <v>9</v>
      </c>
      <c r="C65" t="s">
        <v>101</v>
      </c>
    </row>
    <row r="66" spans="2:3" ht="12.75" customHeight="1">
      <c r="B66" s="21" t="s">
        <v>10</v>
      </c>
      <c r="C66" t="s">
        <v>102</v>
      </c>
    </row>
    <row r="67" spans="2:3" ht="12.75" customHeight="1">
      <c r="B67" s="20" t="s">
        <v>11</v>
      </c>
      <c r="C67" t="s">
        <v>103</v>
      </c>
    </row>
    <row r="68" spans="2:3" ht="12.75" customHeight="1">
      <c r="B68" s="20" t="s">
        <v>12</v>
      </c>
      <c r="C68" t="s">
        <v>104</v>
      </c>
    </row>
    <row r="69" ht="12.75" customHeight="1">
      <c r="C69"/>
    </row>
    <row r="70" spans="2:3" ht="12.75" customHeight="1">
      <c r="B70" s="63" t="s">
        <v>105</v>
      </c>
      <c r="C70"/>
    </row>
    <row r="71" spans="2:3" ht="12.75" customHeight="1">
      <c r="B71" s="67" t="s">
        <v>13</v>
      </c>
      <c r="C71" t="s">
        <v>106</v>
      </c>
    </row>
    <row r="72" spans="2:3" ht="12.75" customHeight="1">
      <c r="B72" s="67" t="s">
        <v>14</v>
      </c>
      <c r="C72" t="s">
        <v>107</v>
      </c>
    </row>
    <row r="73" spans="2:3" ht="12.75" customHeight="1">
      <c r="B73" s="67" t="s">
        <v>15</v>
      </c>
      <c r="C73" t="s">
        <v>108</v>
      </c>
    </row>
    <row r="74" spans="2:3" ht="12.75" customHeight="1">
      <c r="B74" s="67" t="s">
        <v>16</v>
      </c>
      <c r="C74" t="s">
        <v>109</v>
      </c>
    </row>
    <row r="75" spans="2:3" ht="12.75" customHeight="1">
      <c r="B75" s="67" t="s">
        <v>17</v>
      </c>
      <c r="C75" t="s">
        <v>110</v>
      </c>
    </row>
    <row r="76" spans="2:3" ht="12.75" customHeight="1">
      <c r="B76" s="67" t="s">
        <v>18</v>
      </c>
      <c r="C76" t="s">
        <v>111</v>
      </c>
    </row>
    <row r="77" spans="2:3" ht="12.75" customHeight="1">
      <c r="B77" s="67" t="s">
        <v>19</v>
      </c>
      <c r="C77" t="s">
        <v>112</v>
      </c>
    </row>
    <row r="78" spans="2:3" ht="12.75" customHeight="1">
      <c r="B78" s="67" t="s">
        <v>20</v>
      </c>
      <c r="C78" t="s">
        <v>113</v>
      </c>
    </row>
    <row r="79" spans="2:3" ht="12.75" customHeight="1">
      <c r="B79" s="67" t="s">
        <v>21</v>
      </c>
      <c r="C79" t="s">
        <v>114</v>
      </c>
    </row>
    <row r="80" spans="2:3" ht="12.75" customHeight="1">
      <c r="B80" s="67" t="s">
        <v>22</v>
      </c>
      <c r="C80" t="s">
        <v>115</v>
      </c>
    </row>
    <row r="81" spans="2:3" ht="12.75" customHeight="1">
      <c r="B81" s="67" t="s">
        <v>23</v>
      </c>
      <c r="C81" t="s">
        <v>116</v>
      </c>
    </row>
    <row r="82" spans="2:3" ht="12.75" customHeight="1">
      <c r="B82" s="67" t="s">
        <v>24</v>
      </c>
      <c r="C82" t="s">
        <v>117</v>
      </c>
    </row>
    <row r="83" ht="12.75" customHeight="1">
      <c r="C83"/>
    </row>
    <row r="84" spans="2:3" ht="12.75" customHeight="1">
      <c r="B84" s="21" t="s">
        <v>26</v>
      </c>
      <c r="C84" t="s">
        <v>118</v>
      </c>
    </row>
    <row r="85" ht="12.75" customHeight="1">
      <c r="C85"/>
    </row>
    <row r="86" ht="12.75" customHeight="1">
      <c r="B86" s="63" t="s">
        <v>119</v>
      </c>
    </row>
    <row r="87" spans="2:3" ht="12.75" customHeight="1">
      <c r="B87" s="2" t="s">
        <v>27</v>
      </c>
      <c r="C87" t="s">
        <v>120</v>
      </c>
    </row>
    <row r="88" spans="2:3" ht="12.75" customHeight="1">
      <c r="B88" s="2" t="s">
        <v>28</v>
      </c>
      <c r="C88" t="s">
        <v>121</v>
      </c>
    </row>
    <row r="89" ht="12.75" customHeight="1">
      <c r="C89"/>
    </row>
    <row r="90" spans="2:3" ht="12.75" customHeight="1">
      <c r="B90" s="21" t="s">
        <v>29</v>
      </c>
      <c r="C90" t="s">
        <v>122</v>
      </c>
    </row>
    <row r="91" ht="12.75" customHeight="1">
      <c r="C91"/>
    </row>
    <row r="92" spans="2:3" ht="12.75" customHeight="1">
      <c r="B92" s="63" t="s">
        <v>123</v>
      </c>
      <c r="C92"/>
    </row>
    <row r="93" spans="2:3" ht="12.75" customHeight="1">
      <c r="B93" s="67" t="s">
        <v>30</v>
      </c>
      <c r="C93" t="s">
        <v>124</v>
      </c>
    </row>
    <row r="94" spans="2:3" ht="12.75" customHeight="1">
      <c r="B94" s="67" t="s">
        <v>31</v>
      </c>
      <c r="C94" t="s">
        <v>125</v>
      </c>
    </row>
    <row r="95" spans="2:3" ht="12.75" customHeight="1">
      <c r="B95" s="67" t="s">
        <v>32</v>
      </c>
      <c r="C95" t="s">
        <v>126</v>
      </c>
    </row>
    <row r="96" spans="2:3" ht="12.75" customHeight="1">
      <c r="B96" s="67" t="s">
        <v>33</v>
      </c>
      <c r="C96" t="s">
        <v>127</v>
      </c>
    </row>
    <row r="97" spans="2:3" ht="12.75" customHeight="1">
      <c r="B97" s="67" t="s">
        <v>34</v>
      </c>
      <c r="C97" t="s">
        <v>128</v>
      </c>
    </row>
    <row r="98" spans="2:3" ht="12.75" customHeight="1">
      <c r="B98" s="67" t="s">
        <v>35</v>
      </c>
      <c r="C98" t="s">
        <v>129</v>
      </c>
    </row>
    <row r="99" ht="12.75" customHeight="1">
      <c r="C99"/>
    </row>
    <row r="100" spans="2:3" ht="12.75" customHeight="1">
      <c r="B100" s="21" t="s">
        <v>36</v>
      </c>
      <c r="C100" t="s">
        <v>130</v>
      </c>
    </row>
    <row r="102" ht="12.75" customHeight="1">
      <c r="B102" s="63" t="s">
        <v>131</v>
      </c>
    </row>
    <row r="103" spans="2:3" ht="12.75" customHeight="1">
      <c r="B103" s="2" t="s">
        <v>37</v>
      </c>
      <c r="C103" t="s">
        <v>132</v>
      </c>
    </row>
    <row r="104" spans="2:3" ht="12.75" customHeight="1">
      <c r="B104" s="2" t="s">
        <v>38</v>
      </c>
      <c r="C104" t="s">
        <v>133</v>
      </c>
    </row>
    <row r="105" spans="2:3" ht="12.75" customHeight="1">
      <c r="B105" s="2" t="s">
        <v>39</v>
      </c>
      <c r="C105" t="s">
        <v>134</v>
      </c>
    </row>
    <row r="106" ht="12.75" customHeight="1">
      <c r="C106"/>
    </row>
    <row r="107" spans="2:3" ht="12.75" customHeight="1">
      <c r="B107" s="21" t="s">
        <v>40</v>
      </c>
      <c r="C107" s="1" t="s">
        <v>135</v>
      </c>
    </row>
    <row r="109" spans="2:3" ht="12.75" customHeight="1">
      <c r="B109" s="21" t="s">
        <v>41</v>
      </c>
      <c r="C109" s="1" t="s">
        <v>136</v>
      </c>
    </row>
    <row r="110" spans="2:3" ht="12.75" customHeight="1">
      <c r="B110" s="21" t="s">
        <v>137</v>
      </c>
      <c r="C110" s="1" t="s">
        <v>138</v>
      </c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0.2812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0.2812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36635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2019-12-17T00:03:32Z</dcterms:modified>
  <cp:category/>
  <cp:version/>
  <cp:contentType/>
  <cp:contentStatus/>
  <cp:revision>1101</cp:revision>
</cp:coreProperties>
</file>